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00" windowHeight="7515" activeTab="2"/>
  </bookViews>
  <sheets>
    <sheet name="สรุปงบ" sheetId="9" r:id="rId1"/>
    <sheet name="Sheet2" sheetId="6" r:id="rId2"/>
    <sheet name="กิจกรรมพัฒนาผู้เรียน 66" sheetId="8" r:id="rId3"/>
  </sheets>
  <definedNames>
    <definedName name="_xlnm.Print_Titles" localSheetId="1">Sheet2!$4:$5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6" l="1"/>
  <c r="G30" i="6"/>
  <c r="J92" i="6" l="1"/>
  <c r="D61" i="6"/>
  <c r="E61" i="6"/>
  <c r="F61" i="6"/>
  <c r="G61" i="6"/>
  <c r="H61" i="6"/>
  <c r="I61" i="6"/>
  <c r="C61" i="6"/>
  <c r="E90" i="6"/>
  <c r="F90" i="6"/>
  <c r="G90" i="6"/>
  <c r="H90" i="6"/>
  <c r="C90" i="6"/>
  <c r="I68" i="6"/>
  <c r="I90" i="6" s="1"/>
  <c r="F22" i="9" l="1"/>
  <c r="D14" i="6"/>
  <c r="E14" i="6"/>
  <c r="F14" i="6"/>
  <c r="G14" i="6"/>
  <c r="H14" i="6"/>
  <c r="H91" i="6" s="1"/>
  <c r="I14" i="6"/>
  <c r="E21" i="9" l="1"/>
  <c r="E18" i="9"/>
  <c r="E12" i="9"/>
  <c r="D30" i="6" l="1"/>
  <c r="E30" i="6"/>
  <c r="E91" i="6" s="1"/>
  <c r="F30" i="6"/>
  <c r="I30" i="6"/>
  <c r="C30" i="6"/>
  <c r="E19" i="9"/>
  <c r="E16" i="9"/>
  <c r="E13" i="9"/>
  <c r="E10" i="9"/>
  <c r="F91" i="6" l="1"/>
  <c r="I91" i="6"/>
  <c r="G91" i="6"/>
  <c r="E22" i="9"/>
  <c r="J62" i="6"/>
  <c r="J63" i="6"/>
  <c r="J64" i="6"/>
  <c r="J65" i="6"/>
  <c r="J66" i="6"/>
  <c r="J67" i="6"/>
  <c r="J19" i="6"/>
  <c r="J20" i="6"/>
  <c r="J21" i="6"/>
  <c r="J22" i="6"/>
  <c r="J23" i="6"/>
  <c r="J24" i="6"/>
  <c r="J25" i="6"/>
  <c r="J26" i="6"/>
  <c r="J27" i="6"/>
  <c r="J28" i="6"/>
  <c r="J29" i="6"/>
  <c r="J18" i="6"/>
  <c r="J30" i="6" l="1"/>
  <c r="F18" i="8" l="1"/>
  <c r="F11" i="8" l="1"/>
  <c r="F12" i="8"/>
  <c r="F13" i="8"/>
  <c r="F14" i="8"/>
  <c r="F15" i="8"/>
  <c r="F16" i="8"/>
  <c r="F17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8" i="6"/>
  <c r="J69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7" i="6"/>
  <c r="J88" i="6"/>
  <c r="J89" i="6"/>
  <c r="E34" i="8" l="1"/>
  <c r="D34" i="8"/>
  <c r="C34" i="8"/>
  <c r="F10" i="8"/>
  <c r="E5" i="8"/>
  <c r="F34" i="8" l="1"/>
  <c r="D70" i="6"/>
  <c r="D90" i="6" l="1"/>
  <c r="D91" i="6" s="1"/>
  <c r="J35" i="6"/>
  <c r="J61" i="6" s="1"/>
  <c r="J70" i="6"/>
  <c r="J90" i="6" s="1"/>
  <c r="J31" i="6"/>
  <c r="C14" i="6"/>
  <c r="C91" i="6" s="1"/>
  <c r="J11" i="6"/>
  <c r="J8" i="6"/>
  <c r="J9" i="6"/>
  <c r="J10" i="6"/>
  <c r="J12" i="6"/>
  <c r="J13" i="6"/>
  <c r="J7" i="6"/>
  <c r="J14" i="6" l="1"/>
  <c r="J32" i="6"/>
  <c r="J91" i="6" l="1"/>
</calcChain>
</file>

<file path=xl/sharedStrings.xml><?xml version="1.0" encoding="utf-8"?>
<sst xmlns="http://schemas.openxmlformats.org/spreadsheetml/2006/main" count="262" uniqueCount="207">
  <si>
    <t>ที่</t>
  </si>
  <si>
    <t>รวม</t>
  </si>
  <si>
    <t>เงินรายได้สถานศึกษา</t>
  </si>
  <si>
    <t>โครงการ</t>
  </si>
  <si>
    <t>หนูน้อยรักการอ่าน</t>
  </si>
  <si>
    <t xml:space="preserve">ทัศนศึกษาน่ารู้ </t>
  </si>
  <si>
    <t>จัดหาคอมพิวเตอร์</t>
  </si>
  <si>
    <t>ผู้รับผิดชอบ</t>
  </si>
  <si>
    <t>MEP</t>
  </si>
  <si>
    <t>IEP</t>
  </si>
  <si>
    <t>สุปราณี</t>
  </si>
  <si>
    <t>ติณภรณ์ /จุฑามาศ</t>
  </si>
  <si>
    <t>จุฑามาศ</t>
  </si>
  <si>
    <t>จุฑามาศ / กนิษฐา</t>
  </si>
  <si>
    <t>เกสร / วิลาวรรณ</t>
  </si>
  <si>
    <t>อาณดา</t>
  </si>
  <si>
    <t>จันทร์เพ็ญ</t>
  </si>
  <si>
    <t>วารี / จุฑามาศ</t>
  </si>
  <si>
    <t>วีรยา / กนิษฐา</t>
  </si>
  <si>
    <t>ปิยวรรณ</t>
  </si>
  <si>
    <t>เยาวภา / ทองพูน</t>
  </si>
  <si>
    <t>ทองพูน</t>
  </si>
  <si>
    <t>สไบทิพย์</t>
  </si>
  <si>
    <t>นิตยา</t>
  </si>
  <si>
    <t>นุกูล / ชิงชัย</t>
  </si>
  <si>
    <t>ศรินยา</t>
  </si>
  <si>
    <t>นันทภัค / อรอนงค์</t>
  </si>
  <si>
    <t>ศวัส</t>
  </si>
  <si>
    <t>วารี / สุปราณี / นิตยา</t>
  </si>
  <si>
    <t>สวัสดิ์  / สมชาย</t>
  </si>
  <si>
    <t xml:space="preserve">สุพรรษา </t>
  </si>
  <si>
    <t>ประไพ /นันทภัค</t>
  </si>
  <si>
    <t>สระว่ายน้ำ</t>
  </si>
  <si>
    <t>งบก่อนประถม</t>
  </si>
  <si>
    <t>งบประถม</t>
  </si>
  <si>
    <t>งบเหลือจ่าย</t>
  </si>
  <si>
    <t>รายได้อื่น</t>
  </si>
  <si>
    <t>รายจ่ายประจำ</t>
  </si>
  <si>
    <t>๑.๑ ควบคุมกำกับดูแลการใช้สาธารณูปโภค</t>
  </si>
  <si>
    <t>๑.๒ ปรับปรุงซ่อมแซม</t>
  </si>
  <si>
    <t>สวัสดิ์</t>
  </si>
  <si>
    <t>๑.๓ ค่าใช้สอย</t>
  </si>
  <si>
    <t>๑.๔ จัดหาน้ำมันเชื้อเพลิง</t>
  </si>
  <si>
    <t>มณฑา</t>
  </si>
  <si>
    <t>เยาวภา</t>
  </si>
  <si>
    <t>งบบุคลากร</t>
  </si>
  <si>
    <t>2.1 จัดจ้างบุคลากรทางการศึกษา</t>
  </si>
  <si>
    <t xml:space="preserve">นวรัตน์ จุฬารัต พวงผกา </t>
  </si>
  <si>
    <t>วิลาวรรณ</t>
  </si>
  <si>
    <t>จุฬารัต</t>
  </si>
  <si>
    <t>อธิวรรณ  นวรัตน์</t>
  </si>
  <si>
    <t>งบปรับแผน  (กันสภาพคล่อง)</t>
  </si>
  <si>
    <t>สุปราณี/ชนิดา</t>
  </si>
  <si>
    <t>ชิงชัย/ทองพูน/อุดร/นิตยา</t>
  </si>
  <si>
    <t>ธนวัฒน์ /ศศิธร/วราภรณ์/ศวัส</t>
  </si>
  <si>
    <t>ธนวัฒน์ /ศศิธร/วราภรณ์/นันทภัค</t>
  </si>
  <si>
    <t>รติวัฒน์</t>
  </si>
  <si>
    <t>สวัสดิ์ / สมชาย</t>
  </si>
  <si>
    <t>1.5 ค่าชดเชยน้ำมันพาหนะครูไปราชการ</t>
  </si>
  <si>
    <t>๑.๖ จัดซื้อวัสดุใช้ในสำนักงาน</t>
  </si>
  <si>
    <t>ระดับปฐมวัย</t>
  </si>
  <si>
    <t>ระดับประถมศึกษา</t>
  </si>
  <si>
    <t>งบบริหารทั่วไป</t>
  </si>
  <si>
    <t xml:space="preserve">จัดกิจกรรมเรียนรู้ด้วยสื่อ ICT </t>
  </si>
  <si>
    <t>วิจิตรา/สมชาย</t>
  </si>
  <si>
    <t>2.2 พัฒนาบุคลากร</t>
  </si>
  <si>
    <t>๑.๗ ห้องเรียนคุณภาพ</t>
  </si>
  <si>
    <t>งบวิชาการ</t>
  </si>
  <si>
    <t>4.1 พัฒนาห้องเรียนคุณภาพระดับปฐมวัย</t>
  </si>
  <si>
    <t>สรุปรายละเอียดงบพื้นฐาน</t>
  </si>
  <si>
    <t>แผนการใช้งบประมาณ</t>
  </si>
  <si>
    <t>รายละเอียดการใช้งบประมาณตามแผนงานโครงการ ปีการศึกษา 2566</t>
  </si>
  <si>
    <t>อุมารินทร์</t>
  </si>
  <si>
    <t>ประไพ</t>
  </si>
  <si>
    <t xml:space="preserve">วิลาวรรณ  พรกนก  ศรินยา   </t>
  </si>
  <si>
    <t xml:space="preserve">อาณดา </t>
  </si>
  <si>
    <t>ดาราพร</t>
  </si>
  <si>
    <t xml:space="preserve">ปนัฐฐา  </t>
  </si>
  <si>
    <t xml:space="preserve">นภัสวรรณ </t>
  </si>
  <si>
    <t>อิชยา</t>
  </si>
  <si>
    <t>งบประมาณกิจกรรมพัฒนาคุณภาพผู้เรียน ปีการศึกษา ๒๕๖6 ที่คาดว่าจะได้รับ</t>
  </si>
  <si>
    <t>งบก่อนประถมศึกษา (40๐ x ๔๓๐)</t>
  </si>
  <si>
    <t>งบประถมศึกษา (๙7๐ x ๔๘๐)</t>
  </si>
  <si>
    <t>แผนการใช้งบประมาณกิจกรรมพัฒนาคุณภาพผู้เรียน  ปีการศึกษา ๒๕๖6</t>
  </si>
  <si>
    <t>ฝึกสมองประลองปัญญา</t>
  </si>
  <si>
    <t>นภัสวรรณ</t>
  </si>
  <si>
    <t>พัฒนาทักษะทางวิชาการระดับปฐมวัย</t>
  </si>
  <si>
    <t>ปาริชาติ</t>
  </si>
  <si>
    <t>ฝึก Kids พิชิต Coding แบบ Unplugged</t>
  </si>
  <si>
    <t>บุญนภา</t>
  </si>
  <si>
    <t>อัจฉริยะบ้านนักวิทยาศาสตร์น้อย</t>
  </si>
  <si>
    <t>จรสศิธร</t>
  </si>
  <si>
    <t>หนูน้อยจิตอาสา เพื่อพัฒนาสิ่งแวดล้อม</t>
  </si>
  <si>
    <t>ฐิติรัตน์</t>
  </si>
  <si>
    <t xml:space="preserve">สมชาย  ธนวัฒน์  </t>
  </si>
  <si>
    <t>ค่ายวิชาการพัฒนาทักษะดนตรี</t>
  </si>
  <si>
    <t>ส่งเสริมคุณธรรมจริยธรรมนักเรียนชั้น ป.1-6</t>
  </si>
  <si>
    <t xml:space="preserve">เตรียมความพร้อมลูกเสือสำรอง </t>
  </si>
  <si>
    <t>พัฒนาผลสัมฤทธิ์ของนักเรียนชั้นประถมศึกษาปีที่ 1</t>
  </si>
  <si>
    <t>พัฒนาผลสัมฤทธิ์ของนักเรียนชั้นประถมศึกษาปีที่ 2</t>
  </si>
  <si>
    <t>พัฒนาผลสัมฤทธิ์ของนักเรียนชั้นประถมศึกษาปีที่ 3</t>
  </si>
  <si>
    <t>พัฒนาผลสัมฤทธิ์ของนักเรียนชั้นประถมศึกษาปีที่ 4</t>
  </si>
  <si>
    <t>พัฒนาผลสัมฤทธิ์ของนักเรียนชั้นประถมศึกษาปีที่ 5</t>
  </si>
  <si>
    <t>พัฒนาผลสัมฤทธิ์ของนักเรียนชั้นประถมศึกษาปีที่ 6</t>
  </si>
  <si>
    <t>ห้องเรียนวิทยาศาสตร์และคณิตศาสตร์</t>
  </si>
  <si>
    <t>กนิษฐา</t>
  </si>
  <si>
    <t>อัมมิกา นิตยา</t>
  </si>
  <si>
    <t xml:space="preserve">ธนวัฒน์  สุธินันท์  ศศิธร  พวงผกา  </t>
  </si>
  <si>
    <t>ทัศนีย์  สไบทิพย์</t>
  </si>
  <si>
    <t xml:space="preserve">อัมมิกา นวรัตน์ </t>
  </si>
  <si>
    <t xml:space="preserve">อิชยา </t>
  </si>
  <si>
    <t>อัมมิกา</t>
  </si>
  <si>
    <t xml:space="preserve">นภัสวรรณ / ปนัฐฐา  </t>
  </si>
  <si>
    <t>สุริยาวุธ</t>
  </si>
  <si>
    <t>เด็กปฐมวัยใส่ใจธรรมะ</t>
  </si>
  <si>
    <t>อรอนงค์</t>
  </si>
  <si>
    <t>พัฒนาห้องบ่อบอล</t>
  </si>
  <si>
    <t xml:space="preserve">2.1.1 จัดจ้างบุคลากรครูเพื่อพัฒนาความสามารถของนักเรียนด้านภาษาอังกฤษ (2x23,500+750x11)  (งบ IEP)
</t>
  </si>
  <si>
    <t xml:space="preserve">2.1.2 จัดจ้างพนักงานบริการ (ครูผู้สอน) จำนวน 1 คน 
อนุบาล 1 (8,690+435x12)  (งบ IEP)
</t>
  </si>
  <si>
    <t>2.1.3 จัดจ้างพนักงานบริการ 
(จ้างเหมาบริการ) จำนวน 1 คน  ไม่มี ปกส. (9,000x12) (งบ IEP)</t>
  </si>
  <si>
    <t>2.1.4 จัดจ้างครูพี่เลี้ยงอนุบาล 
(3x8,690+435x12)
(งบ IEP)</t>
  </si>
  <si>
    <t>พวงผกา,นวรัตน์</t>
  </si>
  <si>
    <t>2.1.5 จัดจ้างบุคลากรครูเพื่อพัฒนาความสามารถของนักเรียนด้านดนตรีสากล (12,600x12)
(งบ MEP)</t>
  </si>
  <si>
    <t>2.1.6 จัดจ้างนักการภารโรง (2x9,000x12) ไม่มีประกันสังคม  (รายได้อื่น)</t>
  </si>
  <si>
    <t>2.1.7 จัดจ้างนักการภารโรง (1x8,690+435x12) (งบ MEP)</t>
  </si>
  <si>
    <t xml:space="preserve">2.1.8 จัดจ้างแม่บ้านล้างห้องน้ำ จำนวน 1 คน(9,450x12)  (งบ MEP)
</t>
  </si>
  <si>
    <t>2.1.9 จัดจ้างเจ้าหน้าที่สระว่ายน้ำ จำนวน 1 คน ไม่มี ปกส. (9,000x12)  (งบสระว่ายน้ำ)</t>
  </si>
  <si>
    <t>2.1.10 จัดจ้างแม่บ้านทำความสะอาด จำนวน 1 คน(8,690+435x12)  (งบ MEP)</t>
  </si>
  <si>
    <t>2.1.11 จัดจ้างครูพี่เลี้ยงอนุบาล ๒ จำนวน 1 คน
(8,690+435x12)  (งบ MEP)</t>
  </si>
  <si>
    <t>ค่ายลูกเสือ-เนตรนารี</t>
  </si>
  <si>
    <t>เปิดบ้านวิชาการ"Open Hous"</t>
  </si>
  <si>
    <t>5.1 กีฬาอนุบาลสัมพันธ์</t>
  </si>
  <si>
    <t>5.2 ว่ายน้ำเพื่อทักษะชีวิตเด็กปฐมวัย</t>
  </si>
  <si>
    <t>5.3 หนูน้อยวัยใสใส่ใจสุขภาพ</t>
  </si>
  <si>
    <t>มนัสชนก</t>
  </si>
  <si>
    <t>วิไลพรรณ/อุมารินทร์</t>
  </si>
  <si>
    <t>4.2 ยุวบัณฑิต รุ่นที่ 10</t>
  </si>
  <si>
    <t>4.3 ขยับกายเพิ่มเซลล์สมองเด็กปฐมวัย</t>
  </si>
  <si>
    <t>4.4 วัยซนคนเก่ง</t>
  </si>
  <si>
    <t>4.5 พัฒนาห้องเรียนหลักสูตร IEP</t>
  </si>
  <si>
    <t>4.6 พัฒนาหลักสูตรสถานศึกษา</t>
  </si>
  <si>
    <t>4.7 พัฒนาห้องเรียนหลักสูตร MEP</t>
  </si>
  <si>
    <t>4.8 ประกันคุณภาพภายในของสถานศึกษา</t>
  </si>
  <si>
    <t>4.9 นิเทศภายในโรงเรียน</t>
  </si>
  <si>
    <t>4.10 ส่งเสริมความเป็นเลิศทางวิชาการ</t>
  </si>
  <si>
    <t>4.11 ส่งเสริมนิสัยรักการอ่าน</t>
  </si>
  <si>
    <t>4.12 วันภาษาไทยแห่งชาติ</t>
  </si>
  <si>
    <t>4.13 ส่งเสริมการคิดคำนวณชั้นประถมศึกษาปีที่ 2</t>
  </si>
  <si>
    <t>4.14 ส่งเสริมการอ่านคำจำแม่นของนักเรียนชั้นประถมศึกษาปีที่ 2</t>
  </si>
  <si>
    <r>
      <t xml:space="preserve">4.15 </t>
    </r>
    <r>
      <rPr>
        <sz val="8"/>
        <color theme="1"/>
        <rFont val="TH SarabunIT๙"/>
        <family val="2"/>
      </rPr>
      <t>พัฒนานักเรียนที่มีความสามารถด้านวิทยาศาสตร์และคณิตศาสตร์</t>
    </r>
  </si>
  <si>
    <t>4.17 พัฒนาผลสัมฤทธิ์วิชาภาษาอังกฤษโดยการสอนแบบโครงงานชั้นประถมศึกษาปีที่ 6</t>
  </si>
  <si>
    <t>4.18 พัฒนาการเรียนรู้คำศัพท์ภาษาอังกฤษโดยใช้เกมของนักเรียนชั้นประถมศึกษาปีที่ 1</t>
  </si>
  <si>
    <t>4.19 ส่งเสริมศักยภาพผู้เรียนที่มีความสามารถด้านทัศนศิลป์</t>
  </si>
  <si>
    <t>4.20 ส่งเสริมศักยภาพผู้เรียนด้านดนตรี</t>
  </si>
  <si>
    <t>4.21 ส่งเสริมศักยภาพผู้เรียนด้านนาฎศิลป์ไทย</t>
  </si>
  <si>
    <t>4.22 พัฒนาทักษะพื้นฐานงานอาชีพ</t>
  </si>
  <si>
    <t>4.23 ส่งเสริมและพัฒนาทักษะด้านหุ่นยนต์เพื่อส่งเสริมการเรียนรู้</t>
  </si>
  <si>
    <t>4.24 ห้องสมุด</t>
  </si>
  <si>
    <t>4.25 วันสำเร็จการศึกษา</t>
  </si>
  <si>
    <t>5.4 บริหารจัดการสระว่ายน้ำ</t>
  </si>
  <si>
    <t>5.5 กีฬาสีภายในโรงเรียน</t>
  </si>
  <si>
    <t>5.6 การแข่งขันคาราเต้โดเพื่อความเป็นเลิศ</t>
  </si>
  <si>
    <t>5.8 ส่งเสริมสุขภาพอนามัยนักเรียน</t>
  </si>
  <si>
    <t>5.9 ระบบดูแลช่วยเหลือนักเรียน</t>
  </si>
  <si>
    <t>5.10 วันสำคัญ</t>
  </si>
  <si>
    <t>5.11 โรงเรียนสุจริต</t>
  </si>
  <si>
    <t>5.12 สถานศึกษาสีขาว</t>
  </si>
  <si>
    <t>5.13 พัฒนาระบบเครือข่ายเทคโนโลยีสารสนเทศเพื่อการศึกษา</t>
  </si>
  <si>
    <t>5.14 ปรับปรุงภูมิทัศน์โรงเรียน</t>
  </si>
  <si>
    <t>5.15 สร้างจิตสำนึกการทิ้งขยะลงถังและการจัดการขยะในโรงเรียน</t>
  </si>
  <si>
    <t xml:space="preserve">5.16 พัฒนาระบบเสียงตามสายภายในโรงเรียน </t>
  </si>
  <si>
    <t>5.17 ซ่อมบำรุงปรับปรุงสื่ออุปกรณ์เทคโนโลยี</t>
  </si>
  <si>
    <t>5.18 ซ่อมบำรุงเครื่องดนตรีสากล</t>
  </si>
  <si>
    <t>5.19 ธนาคารโรงเรียน</t>
  </si>
  <si>
    <t>5.20 สภานักเรียน</t>
  </si>
  <si>
    <t>5.21 ประชุมกรรมการสถานศึกษาขั้นพื้นฐาน</t>
  </si>
  <si>
    <t>5.22 วันเด็กแห่งชาติ</t>
  </si>
  <si>
    <t>5.23 ประชุมผู้ปกครองนักเรียน</t>
  </si>
  <si>
    <t>5.24 อาหารกลางวัน</t>
  </si>
  <si>
    <t>5.25 อาหารเช้าอิ่มท้องสมองใส</t>
  </si>
  <si>
    <t>งบประมาณที่คาดว่าจะได้รับ</t>
  </si>
  <si>
    <t>งบเหลือจ่าย (อุดหนุนอื่น)</t>
  </si>
  <si>
    <t xml:space="preserve">งบก่อนประถมศึกษา ( 400 x 1,734) </t>
  </si>
  <si>
    <t>งบประถมศึกษา ( 970 x 1,938)</t>
  </si>
  <si>
    <t>- เงินรายได้</t>
  </si>
  <si>
    <t xml:space="preserve">          - เหลือจ่าย</t>
  </si>
  <si>
    <t>- สระว่ายน้ำ</t>
  </si>
  <si>
    <t xml:space="preserve">          - ประมาณการรายรับ(  1,370  x 200)</t>
  </si>
  <si>
    <t>- MEP</t>
  </si>
  <si>
    <t xml:space="preserve">          - เหลือจ่าย </t>
  </si>
  <si>
    <t>- IEP</t>
  </si>
  <si>
    <t>รายหัว (ประถม) 600,000 บาท</t>
  </si>
  <si>
    <t>รวมรายหัว (อนุบาล) 195,000 บาท</t>
  </si>
  <si>
    <t>ครู 32  คนๆ ละ 11,500 บาท</t>
  </si>
  <si>
    <t xml:space="preserve">ครู 15 คนๆ ละ 12,000  บาท </t>
  </si>
  <si>
    <t>ห้องพิเศษ ห้องละ 1,500 บาท/ปี</t>
  </si>
  <si>
    <t>ห้องเรียนคุณภาพ 5,000/ห้อง</t>
  </si>
  <si>
    <t>ห้องเรียนคุณภาพ 6 ห้อง 5,000/ห้อง</t>
  </si>
  <si>
    <t>ครูไม่ประจำชั้น 14 คนๆ ละ 10,000 บาท</t>
  </si>
  <si>
    <t>4.16 สัปดาห์วิทยาศาสตร์</t>
  </si>
  <si>
    <t xml:space="preserve">          - ประมาณการรายรับ( 400 x 1,000) </t>
  </si>
  <si>
    <t xml:space="preserve">          - ประมาณการรายรับ( 115  x 30,000)</t>
  </si>
  <si>
    <t xml:space="preserve">          - ประมาณการรายรับ( 118  x 11,000)</t>
  </si>
  <si>
    <t>รวมทั้งสิ้น</t>
  </si>
  <si>
    <t>อธิป</t>
  </si>
  <si>
    <t>5.7 วัยใส ขับขี่ปลอดภัย ห่วงใยสุขภาพ</t>
  </si>
  <si>
    <t>เสาวณีย์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</si>
</sst>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0E+00"/>
  </numFmts>
  <fonts count="3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color theme="1"/>
      <name val="TH SarabunIT๙"/>
      <family val="2"/>
    </font>
    <font>
      <sz val="14"/>
      <color rgb="FFFF0000"/>
      <name val="TH SarabunIT๙"/>
      <family val="2"/>
    </font>
    <font>
      <sz val="16"/>
      <color rgb="FFFF0000"/>
      <name val="TH SarabunIT๙"/>
      <family val="2"/>
    </font>
    <font>
      <sz val="11"/>
      <color rgb="FFFF0000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b/>
      <sz val="14"/>
      <color theme="4" tint="-0.249977111117893"/>
      <name val="TH SarabunIT๙"/>
      <family val="2"/>
    </font>
    <font>
      <b/>
      <sz val="16"/>
      <name val="TH SarabunIT๙"/>
      <family val="2"/>
    </font>
    <font>
      <b/>
      <sz val="14"/>
      <color theme="1"/>
      <name val="TH SarabunIT๙"/>
      <family val="2"/>
    </font>
    <font>
      <sz val="16"/>
      <color theme="1"/>
      <name val="TH SarabunIT๙"/>
      <family val="2"/>
    </font>
    <font>
      <sz val="11"/>
      <color theme="1"/>
      <name val="Calibri"/>
      <family val="2"/>
    </font>
    <font>
      <b/>
      <sz val="16"/>
      <color theme="1"/>
      <name val="TH SarabunIT๙"/>
      <family val="2"/>
    </font>
    <font>
      <b/>
      <sz val="15"/>
      <color theme="1"/>
      <name val="TH SarabunIT๙"/>
      <family val="2"/>
    </font>
    <font>
      <sz val="15"/>
      <color theme="1"/>
      <name val="TH SarabunIT๙"/>
      <family val="2"/>
    </font>
    <font>
      <sz val="12"/>
      <color theme="1"/>
      <name val="TH SarabunIT๙"/>
      <family val="2"/>
    </font>
    <font>
      <sz val="15"/>
      <color theme="1"/>
      <name val="Calibri"/>
      <family val="2"/>
    </font>
    <font>
      <sz val="15"/>
      <color theme="1"/>
      <name val="Tahoma"/>
      <family val="2"/>
      <charset val="222"/>
      <scheme val="minor"/>
    </font>
    <font>
      <sz val="13"/>
      <color theme="1"/>
      <name val="TH SarabunIT๙"/>
      <family val="2"/>
    </font>
    <font>
      <sz val="11"/>
      <color theme="1"/>
      <name val="TH SarabunIT๙"/>
      <family val="2"/>
    </font>
    <font>
      <b/>
      <sz val="14"/>
      <color rgb="FFFF0000"/>
      <name val="TH SarabunIT๙"/>
      <family val="2"/>
    </font>
    <font>
      <sz val="16"/>
      <color theme="1"/>
      <name val="TH SarabunPSK"/>
      <family val="2"/>
    </font>
    <font>
      <sz val="12"/>
      <name val="TH SarabunIT๙"/>
      <family val="2"/>
    </font>
    <font>
      <b/>
      <sz val="12"/>
      <name val="TH SarabunIT๙"/>
      <family val="2"/>
    </font>
    <font>
      <sz val="10"/>
      <color theme="1"/>
      <name val="TH SarabunIT๙"/>
      <family val="2"/>
    </font>
    <font>
      <sz val="8"/>
      <color theme="1"/>
      <name val="TH SarabunIT๙"/>
      <family val="2"/>
    </font>
    <font>
      <b/>
      <sz val="12"/>
      <color theme="1"/>
      <name val="TH SarabunIT๙"/>
      <family val="2"/>
    </font>
    <font>
      <b/>
      <sz val="14"/>
      <color rgb="FF0070C0"/>
      <name val="TH SarabunIT๙"/>
      <family val="2"/>
    </font>
    <font>
      <sz val="12"/>
      <color rgb="FFFFFF00"/>
      <name val="TH SarabunIT๙"/>
      <family val="2"/>
    </font>
    <font>
      <sz val="14"/>
      <color rgb="FFFFFF00"/>
      <name val="TH SarabunIT๙"/>
      <family val="2"/>
    </font>
    <font>
      <sz val="16"/>
      <name val="TH SarabunIT๙"/>
      <family val="2"/>
    </font>
    <font>
      <b/>
      <sz val="13"/>
      <name val="TH SarabunIT๙"/>
      <family val="2"/>
    </font>
    <font>
      <b/>
      <sz val="11"/>
      <color rgb="FFFF0000"/>
      <name val="TH SarabunIT๙"/>
      <family val="2"/>
    </font>
    <font>
      <b/>
      <i/>
      <sz val="14"/>
      <color rgb="FF002060"/>
      <name val="TH SarabunIT๙"/>
      <family val="2"/>
    </font>
    <font>
      <b/>
      <i/>
      <sz val="12"/>
      <color rgb="FF002060"/>
      <name val="TH SarabunIT๙"/>
      <family val="2"/>
    </font>
    <font>
      <sz val="14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4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5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187" fontId="2" fillId="2" borderId="1" xfId="0" applyNumberFormat="1" applyFont="1" applyFill="1" applyBorder="1" applyAlignment="1">
      <alignment horizontal="left" vertical="center"/>
    </xf>
    <xf numFmtId="187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187" fontId="2" fillId="0" borderId="1" xfId="0" applyNumberFormat="1" applyFont="1" applyBorder="1" applyAlignment="1">
      <alignment vertical="center"/>
    </xf>
    <xf numFmtId="187" fontId="2" fillId="2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187" fontId="2" fillId="2" borderId="1" xfId="1" applyNumberFormat="1" applyFont="1" applyFill="1" applyBorder="1" applyAlignment="1">
      <alignment horizontal="left" vertical="center"/>
    </xf>
    <xf numFmtId="187" fontId="2" fillId="0" borderId="1" xfId="1" applyNumberFormat="1" applyFont="1" applyFill="1" applyBorder="1" applyAlignment="1">
      <alignment horizontal="left" vertical="center"/>
    </xf>
    <xf numFmtId="0" fontId="2" fillId="0" borderId="0" xfId="0" applyFont="1"/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wrapText="1"/>
    </xf>
    <xf numFmtId="3" fontId="14" fillId="0" borderId="1" xfId="0" applyNumberFormat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/>
    <xf numFmtId="0" fontId="17" fillId="0" borderId="0" xfId="0" applyFont="1"/>
    <xf numFmtId="0" fontId="13" fillId="0" borderId="0" xfId="0" applyFont="1" applyAlignment="1">
      <alignment horizontal="center" vertical="center"/>
    </xf>
    <xf numFmtId="0" fontId="0" fillId="0" borderId="0" xfId="0" applyAlignment="1"/>
    <xf numFmtId="0" fontId="18" fillId="0" borderId="0" xfId="0" applyFont="1"/>
    <xf numFmtId="0" fontId="0" fillId="0" borderId="0" xfId="0" applyAlignment="1">
      <alignment horizontal="center"/>
    </xf>
    <xf numFmtId="0" fontId="11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22" fillId="0" borderId="0" xfId="0" applyFont="1"/>
    <xf numFmtId="0" fontId="2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187" fontId="23" fillId="0" borderId="1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25" fillId="0" borderId="1" xfId="0" applyFont="1" applyFill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left" vertical="center" wrapText="1"/>
    </xf>
    <xf numFmtId="187" fontId="7" fillId="0" borderId="1" xfId="0" applyNumberFormat="1" applyFont="1" applyBorder="1" applyAlignment="1">
      <alignment horizontal="left" vertical="center"/>
    </xf>
    <xf numFmtId="187" fontId="23" fillId="2" borderId="1" xfId="1" applyNumberFormat="1" applyFont="1" applyFill="1" applyBorder="1" applyAlignment="1">
      <alignment vertical="center"/>
    </xf>
    <xf numFmtId="187" fontId="16" fillId="2" borderId="1" xfId="1" applyNumberFormat="1" applyFont="1" applyFill="1" applyBorder="1" applyAlignment="1">
      <alignment horizontal="center" vertical="center"/>
    </xf>
    <xf numFmtId="187" fontId="16" fillId="0" borderId="1" xfId="1" applyNumberFormat="1" applyFont="1" applyBorder="1" applyAlignment="1">
      <alignment horizontal="center" vertical="center"/>
    </xf>
    <xf numFmtId="187" fontId="16" fillId="2" borderId="1" xfId="1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27" fillId="2" borderId="1" xfId="0" applyFont="1" applyFill="1" applyBorder="1" applyAlignment="1">
      <alignment vertical="center"/>
    </xf>
    <xf numFmtId="187" fontId="27" fillId="2" borderId="1" xfId="1" applyNumberFormat="1" applyFont="1" applyFill="1" applyBorder="1" applyAlignment="1">
      <alignment vertical="center"/>
    </xf>
    <xf numFmtId="187" fontId="16" fillId="0" borderId="1" xfId="1" applyNumberFormat="1" applyFont="1" applyBorder="1" applyAlignment="1">
      <alignment vertical="center"/>
    </xf>
    <xf numFmtId="0" fontId="23" fillId="2" borderId="1" xfId="0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187" fontId="16" fillId="0" borderId="1" xfId="1" applyNumberFormat="1" applyFont="1" applyFill="1" applyBorder="1" applyAlignment="1">
      <alignment vertical="center"/>
    </xf>
    <xf numFmtId="187" fontId="16" fillId="0" borderId="1" xfId="1" quotePrefix="1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187" fontId="23" fillId="0" borderId="1" xfId="1" applyNumberFormat="1" applyFont="1" applyBorder="1" applyAlignment="1">
      <alignment vertical="center"/>
    </xf>
    <xf numFmtId="3" fontId="23" fillId="0" borderId="1" xfId="0" applyNumberFormat="1" applyFont="1" applyFill="1" applyBorder="1" applyAlignment="1">
      <alignment vertical="center"/>
    </xf>
    <xf numFmtId="0" fontId="28" fillId="2" borderId="1" xfId="0" applyFont="1" applyFill="1" applyBorder="1" applyAlignment="1">
      <alignment vertical="center"/>
    </xf>
    <xf numFmtId="3" fontId="16" fillId="2" borderId="1" xfId="0" applyNumberFormat="1" applyFont="1" applyFill="1" applyBorder="1" applyAlignment="1">
      <alignment vertical="center"/>
    </xf>
    <xf numFmtId="59" fontId="6" fillId="0" borderId="2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187" fontId="6" fillId="4" borderId="1" xfId="1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vertical="center" wrapText="1"/>
    </xf>
    <xf numFmtId="59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59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 wrapText="1"/>
    </xf>
    <xf numFmtId="187" fontId="7" fillId="5" borderId="1" xfId="1" applyNumberFormat="1" applyFont="1" applyFill="1" applyBorder="1" applyAlignment="1">
      <alignment horizontal="center" vertical="center"/>
    </xf>
    <xf numFmtId="0" fontId="7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187" fontId="24" fillId="5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left" vertical="center"/>
    </xf>
    <xf numFmtId="0" fontId="5" fillId="6" borderId="1" xfId="0" applyFont="1" applyFill="1" applyBorder="1"/>
    <xf numFmtId="0" fontId="2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vertical="center"/>
    </xf>
    <xf numFmtId="0" fontId="16" fillId="7" borderId="1" xfId="0" applyFont="1" applyFill="1" applyBorder="1" applyAlignment="1">
      <alignment vertical="center"/>
    </xf>
    <xf numFmtId="187" fontId="16" fillId="7" borderId="1" xfId="1" applyNumberFormat="1" applyFont="1" applyFill="1" applyBorder="1" applyAlignment="1">
      <alignment vertical="center"/>
    </xf>
    <xf numFmtId="187" fontId="29" fillId="7" borderId="1" xfId="1" applyNumberFormat="1" applyFont="1" applyFill="1" applyBorder="1" applyAlignment="1">
      <alignment horizontal="center" vertical="center"/>
    </xf>
    <xf numFmtId="187" fontId="30" fillId="7" borderId="1" xfId="0" applyNumberFormat="1" applyFont="1" applyFill="1" applyBorder="1" applyAlignment="1">
      <alignment vertical="center"/>
    </xf>
    <xf numFmtId="0" fontId="31" fillId="0" borderId="0" xfId="0" applyFont="1"/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Border="1" applyAlignment="1">
      <alignment vertical="top"/>
    </xf>
    <xf numFmtId="3" fontId="9" fillId="0" borderId="1" xfId="0" applyNumberFormat="1" applyFont="1" applyBorder="1" applyAlignment="1">
      <alignment horizontal="center" vertical="top"/>
    </xf>
    <xf numFmtId="3" fontId="9" fillId="0" borderId="4" xfId="0" applyNumberFormat="1" applyFont="1" applyBorder="1" applyAlignment="1">
      <alignment horizontal="center" vertical="top"/>
    </xf>
    <xf numFmtId="3" fontId="31" fillId="0" borderId="0" xfId="0" applyNumberFormat="1" applyFont="1"/>
    <xf numFmtId="3" fontId="9" fillId="0" borderId="7" xfId="0" applyNumberFormat="1" applyFont="1" applyBorder="1" applyAlignment="1">
      <alignment horizontal="center" vertical="top"/>
    </xf>
    <xf numFmtId="3" fontId="9" fillId="0" borderId="10" xfId="0" applyNumberFormat="1" applyFont="1" applyBorder="1" applyAlignment="1">
      <alignment horizontal="center" vertical="top"/>
    </xf>
    <xf numFmtId="3" fontId="31" fillId="0" borderId="12" xfId="0" applyNumberFormat="1" applyFont="1" applyBorder="1" applyAlignment="1">
      <alignment horizontal="center" vertical="top"/>
    </xf>
    <xf numFmtId="3" fontId="31" fillId="0" borderId="10" xfId="0" applyNumberFormat="1" applyFont="1" applyBorder="1" applyAlignment="1">
      <alignment horizontal="center" vertical="top"/>
    </xf>
    <xf numFmtId="3" fontId="9" fillId="8" borderId="1" xfId="0" applyNumberFormat="1" applyFont="1" applyFill="1" applyBorder="1" applyAlignment="1">
      <alignment horizontal="center" vertical="top"/>
    </xf>
    <xf numFmtId="0" fontId="31" fillId="0" borderId="0" xfId="0" applyFont="1" applyAlignment="1">
      <alignment vertical="top"/>
    </xf>
    <xf numFmtId="0" fontId="9" fillId="0" borderId="0" xfId="0" applyFont="1" applyAlignment="1">
      <alignment horizontal="left" vertical="top" wrapText="1"/>
    </xf>
    <xf numFmtId="0" fontId="31" fillId="0" borderId="0" xfId="0" applyFont="1" applyAlignment="1">
      <alignment horizontal="center" vertical="top" wrapText="1"/>
    </xf>
    <xf numFmtId="0" fontId="31" fillId="0" borderId="0" xfId="0" applyFont="1" applyAlignment="1">
      <alignment vertical="top" wrapText="1"/>
    </xf>
    <xf numFmtId="3" fontId="31" fillId="0" borderId="0" xfId="0" applyNumberFormat="1" applyFont="1" applyAlignment="1">
      <alignment horizontal="center" vertical="top"/>
    </xf>
    <xf numFmtId="3" fontId="10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87" fontId="7" fillId="0" borderId="1" xfId="1" applyNumberFormat="1" applyFont="1" applyBorder="1" applyAlignment="1">
      <alignment horizontal="center" vertical="center"/>
    </xf>
    <xf numFmtId="187" fontId="7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87" fontId="7" fillId="0" borderId="1" xfId="1" applyNumberFormat="1" applyFont="1" applyBorder="1" applyAlignment="1">
      <alignment vertical="center" wrapText="1"/>
    </xf>
    <xf numFmtId="187" fontId="7" fillId="0" borderId="1" xfId="1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center" wrapText="1"/>
    </xf>
    <xf numFmtId="187" fontId="6" fillId="0" borderId="1" xfId="1" applyNumberFormat="1" applyFont="1" applyBorder="1" applyAlignment="1">
      <alignment horizontal="right" vertical="center"/>
    </xf>
    <xf numFmtId="0" fontId="6" fillId="6" borderId="1" xfId="0" applyFont="1" applyFill="1" applyBorder="1" applyAlignment="1">
      <alignment horizontal="center" vertical="center" wrapText="1"/>
    </xf>
    <xf numFmtId="187" fontId="2" fillId="2" borderId="1" xfId="1" applyNumberFormat="1" applyFont="1" applyFill="1" applyBorder="1" applyAlignment="1">
      <alignment horizontal="center" vertical="center"/>
    </xf>
    <xf numFmtId="187" fontId="2" fillId="0" borderId="1" xfId="1" applyNumberFormat="1" applyFont="1" applyBorder="1" applyAlignment="1">
      <alignment horizontal="center" vertical="center"/>
    </xf>
    <xf numFmtId="187" fontId="2" fillId="2" borderId="1" xfId="1" applyNumberFormat="1" applyFont="1" applyFill="1" applyBorder="1" applyAlignment="1">
      <alignment vertical="center"/>
    </xf>
    <xf numFmtId="187" fontId="32" fillId="4" borderId="1" xfId="1" applyNumberFormat="1" applyFont="1" applyFill="1" applyBorder="1" applyAlignment="1">
      <alignment horizontal="center" vertical="center"/>
    </xf>
    <xf numFmtId="0" fontId="33" fillId="0" borderId="0" xfId="0" applyFont="1"/>
    <xf numFmtId="187" fontId="9" fillId="0" borderId="0" xfId="1" applyNumberFormat="1" applyFont="1" applyBorder="1" applyAlignment="1">
      <alignment horizontal="left" vertical="top" wrapText="1"/>
    </xf>
    <xf numFmtId="187" fontId="31" fillId="0" borderId="0" xfId="1" applyNumberFormat="1" applyFont="1" applyAlignment="1">
      <alignment horizontal="left" vertical="top" wrapText="1"/>
    </xf>
    <xf numFmtId="187" fontId="9" fillId="0" borderId="0" xfId="1" applyNumberFormat="1" applyFont="1" applyAlignment="1">
      <alignment horizontal="left" vertical="top" wrapText="1"/>
    </xf>
    <xf numFmtId="187" fontId="21" fillId="10" borderId="0" xfId="0" applyNumberFormat="1" applyFont="1" applyFill="1"/>
    <xf numFmtId="187" fontId="6" fillId="10" borderId="0" xfId="1" applyNumberFormat="1" applyFont="1" applyFill="1" applyAlignment="1">
      <alignment horizontal="left" vertical="top" wrapText="1"/>
    </xf>
    <xf numFmtId="187" fontId="24" fillId="10" borderId="0" xfId="1" applyNumberFormat="1" applyFont="1" applyFill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7" fillId="7" borderId="1" xfId="0" applyFont="1" applyFill="1" applyBorder="1" applyAlignment="1">
      <alignment vertical="center"/>
    </xf>
    <xf numFmtId="0" fontId="34" fillId="9" borderId="1" xfId="0" applyFont="1" applyFill="1" applyBorder="1" applyAlignment="1">
      <alignment horizontal="center"/>
    </xf>
    <xf numFmtId="187" fontId="35" fillId="9" borderId="1" xfId="1" applyNumberFormat="1" applyFont="1" applyFill="1" applyBorder="1" applyAlignment="1">
      <alignment vertical="center"/>
    </xf>
    <xf numFmtId="188" fontId="34" fillId="9" borderId="1" xfId="0" applyNumberFormat="1" applyFont="1" applyFill="1" applyBorder="1" applyAlignment="1">
      <alignment vertical="center"/>
    </xf>
    <xf numFmtId="0" fontId="7" fillId="7" borderId="1" xfId="0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center"/>
    </xf>
    <xf numFmtId="187" fontId="7" fillId="7" borderId="1" xfId="0" applyNumberFormat="1" applyFont="1" applyFill="1" applyBorder="1" applyAlignment="1">
      <alignment vertical="center"/>
    </xf>
    <xf numFmtId="187" fontId="34" fillId="9" borderId="1" xfId="1" applyNumberFormat="1" applyFont="1" applyFill="1" applyBorder="1" applyAlignment="1">
      <alignment vertical="center"/>
    </xf>
    <xf numFmtId="187" fontId="5" fillId="0" borderId="0" xfId="1" applyNumberFormat="1" applyFont="1"/>
    <xf numFmtId="0" fontId="6" fillId="10" borderId="2" xfId="0" applyFont="1" applyFill="1" applyBorder="1" applyAlignment="1">
      <alignment horizontal="center" vertical="center"/>
    </xf>
    <xf numFmtId="0" fontId="6" fillId="10" borderId="1" xfId="0" applyFont="1" applyFill="1" applyBorder="1" applyAlignment="1">
      <alignment horizontal="center" vertical="center" wrapText="1"/>
    </xf>
    <xf numFmtId="187" fontId="6" fillId="10" borderId="1" xfId="1" applyNumberFormat="1" applyFont="1" applyFill="1" applyBorder="1" applyAlignment="1">
      <alignment horizontal="right" vertical="center"/>
    </xf>
    <xf numFmtId="3" fontId="6" fillId="10" borderId="1" xfId="0" applyNumberFormat="1" applyFont="1" applyFill="1" applyBorder="1" applyAlignment="1">
      <alignment horizontal="right" vertical="center"/>
    </xf>
    <xf numFmtId="0" fontId="6" fillId="10" borderId="1" xfId="0" applyFont="1" applyFill="1" applyBorder="1" applyAlignment="1">
      <alignment vertical="center" wrapText="1"/>
    </xf>
    <xf numFmtId="187" fontId="27" fillId="11" borderId="1" xfId="1" applyNumberFormat="1" applyFont="1" applyFill="1" applyBorder="1" applyAlignment="1">
      <alignment vertical="center"/>
    </xf>
    <xf numFmtId="187" fontId="2" fillId="11" borderId="1" xfId="0" applyNumberFormat="1" applyFont="1" applyFill="1" applyBorder="1" applyAlignment="1">
      <alignment vertical="center"/>
    </xf>
    <xf numFmtId="0" fontId="20" fillId="0" borderId="0" xfId="0" applyFont="1" applyBorder="1"/>
    <xf numFmtId="0" fontId="20" fillId="0" borderId="0" xfId="0" applyFont="1"/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left" wrapText="1"/>
    </xf>
    <xf numFmtId="49" fontId="9" fillId="0" borderId="9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49" fontId="31" fillId="0" borderId="8" xfId="0" applyNumberFormat="1" applyFont="1" applyBorder="1" applyAlignment="1">
      <alignment horizontal="left" wrapText="1"/>
    </xf>
    <xf numFmtId="49" fontId="31" fillId="0" borderId="9" xfId="0" applyNumberFormat="1" applyFont="1" applyBorder="1" applyAlignment="1">
      <alignment horizontal="left" wrapText="1"/>
    </xf>
    <xf numFmtId="49" fontId="31" fillId="0" borderId="11" xfId="0" applyNumberFormat="1" applyFont="1" applyBorder="1" applyAlignment="1">
      <alignment horizontal="left" wrapText="1"/>
    </xf>
    <xf numFmtId="49" fontId="31" fillId="0" borderId="13" xfId="0" applyNumberFormat="1" applyFont="1" applyBorder="1" applyAlignment="1">
      <alignment horizontal="left" wrapText="1"/>
    </xf>
    <xf numFmtId="49" fontId="31" fillId="0" borderId="14" xfId="0" applyNumberFormat="1" applyFont="1" applyBorder="1" applyAlignment="1">
      <alignment horizontal="left" wrapText="1"/>
    </xf>
    <xf numFmtId="49" fontId="31" fillId="0" borderId="15" xfId="0" applyNumberFormat="1" applyFont="1" applyBorder="1" applyAlignment="1">
      <alignment horizontal="left" wrapText="1"/>
    </xf>
    <xf numFmtId="0" fontId="31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8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0" fillId="11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187" fontId="7" fillId="0" borderId="16" xfId="1" applyNumberFormat="1" applyFont="1" applyBorder="1" applyAlignment="1">
      <alignment horizontal="center" vertical="center" wrapText="1"/>
    </xf>
    <xf numFmtId="187" fontId="7" fillId="2" borderId="1" xfId="1" applyNumberFormat="1" applyFont="1" applyFill="1" applyBorder="1" applyAlignment="1">
      <alignment vertical="center"/>
    </xf>
    <xf numFmtId="59" fontId="36" fillId="0" borderId="0" xfId="0" applyNumberFormat="1" applyFont="1"/>
    <xf numFmtId="187" fontId="7" fillId="0" borderId="1" xfId="1" applyNumberFormat="1" applyFont="1" applyBorder="1" applyAlignment="1">
      <alignment vertic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23" zoomScale="110" zoomScaleNormal="110" workbookViewId="0">
      <selection activeCell="G20" sqref="G20"/>
    </sheetView>
  </sheetViews>
  <sheetFormatPr defaultColWidth="9.125" defaultRowHeight="20.25" x14ac:dyDescent="0.3"/>
  <cols>
    <col min="1" max="1" width="4.375" style="139" customWidth="1"/>
    <col min="2" max="2" width="24.375" style="142" customWidth="1"/>
    <col min="3" max="3" width="10.75" style="143" customWidth="1"/>
    <col min="4" max="4" width="9.375" style="143" customWidth="1"/>
    <col min="5" max="5" width="33.25" style="143" customWidth="1"/>
    <col min="6" max="6" width="15.375" style="161" customWidth="1"/>
    <col min="7" max="16384" width="9.125" style="126"/>
  </cols>
  <sheetData>
    <row r="1" spans="1:8" ht="45.75" customHeight="1" x14ac:dyDescent="0.3">
      <c r="A1" s="187" t="s">
        <v>69</v>
      </c>
      <c r="B1" s="187"/>
      <c r="C1" s="187"/>
      <c r="D1" s="187"/>
      <c r="E1" s="187"/>
      <c r="F1" s="187"/>
    </row>
    <row r="2" spans="1:8" x14ac:dyDescent="0.3">
      <c r="A2" s="187" t="s">
        <v>70</v>
      </c>
      <c r="B2" s="187"/>
      <c r="C2" s="187"/>
      <c r="D2" s="187"/>
      <c r="E2" s="187"/>
      <c r="F2" s="187"/>
    </row>
    <row r="3" spans="1:8" ht="18.75" customHeight="1" x14ac:dyDescent="0.3">
      <c r="A3" s="188" t="s">
        <v>71</v>
      </c>
      <c r="B3" s="188"/>
      <c r="C3" s="188"/>
      <c r="D3" s="188"/>
      <c r="E3" s="188"/>
      <c r="F3" s="188"/>
    </row>
    <row r="4" spans="1:8" ht="6" hidden="1" customHeight="1" x14ac:dyDescent="0.3">
      <c r="A4" s="127"/>
      <c r="B4" s="127"/>
      <c r="C4" s="127"/>
      <c r="D4" s="127"/>
      <c r="E4" s="127"/>
      <c r="F4" s="160"/>
    </row>
    <row r="5" spans="1:8" ht="23.25" customHeight="1" x14ac:dyDescent="0.3">
      <c r="A5" s="128"/>
      <c r="B5" s="189" t="s">
        <v>180</v>
      </c>
      <c r="C5" s="189"/>
      <c r="D5" s="189"/>
      <c r="E5" s="189"/>
    </row>
    <row r="6" spans="1:8" ht="23.25" customHeight="1" x14ac:dyDescent="0.3">
      <c r="A6" s="130"/>
      <c r="B6" s="186" t="s">
        <v>181</v>
      </c>
      <c r="C6" s="186"/>
      <c r="D6" s="186"/>
      <c r="E6" s="131">
        <v>20000</v>
      </c>
      <c r="F6" s="161">
        <v>20000</v>
      </c>
    </row>
    <row r="7" spans="1:8" ht="23.25" customHeight="1" x14ac:dyDescent="0.3">
      <c r="A7" s="130"/>
      <c r="B7" s="186" t="s">
        <v>182</v>
      </c>
      <c r="C7" s="186"/>
      <c r="D7" s="186"/>
      <c r="E7" s="131">
        <v>697200</v>
      </c>
      <c r="F7" s="161">
        <v>697200</v>
      </c>
    </row>
    <row r="8" spans="1:8" ht="23.25" customHeight="1" x14ac:dyDescent="0.3">
      <c r="A8" s="130"/>
      <c r="B8" s="192" t="s">
        <v>183</v>
      </c>
      <c r="C8" s="192"/>
      <c r="D8" s="192"/>
      <c r="E8" s="132">
        <v>1879860</v>
      </c>
      <c r="F8" s="161">
        <v>1879860</v>
      </c>
      <c r="H8" s="133"/>
    </row>
    <row r="9" spans="1:8" ht="23.25" customHeight="1" x14ac:dyDescent="0.3">
      <c r="A9" s="130"/>
      <c r="B9" s="193" t="s">
        <v>2</v>
      </c>
      <c r="C9" s="194"/>
      <c r="D9" s="194"/>
      <c r="E9" s="134"/>
      <c r="H9" s="133"/>
    </row>
    <row r="10" spans="1:8" ht="23.25" customHeight="1" x14ac:dyDescent="0.3">
      <c r="A10" s="130"/>
      <c r="B10" s="190" t="s">
        <v>184</v>
      </c>
      <c r="C10" s="191"/>
      <c r="D10" s="191"/>
      <c r="E10" s="135">
        <f>E11+E12</f>
        <v>570000</v>
      </c>
      <c r="F10" s="161">
        <v>570000</v>
      </c>
      <c r="H10" s="133"/>
    </row>
    <row r="11" spans="1:8" ht="23.25" customHeight="1" x14ac:dyDescent="0.3">
      <c r="A11" s="130"/>
      <c r="B11" s="195" t="s">
        <v>185</v>
      </c>
      <c r="C11" s="196"/>
      <c r="D11" s="197"/>
      <c r="E11" s="137">
        <v>170000</v>
      </c>
      <c r="H11" s="133"/>
    </row>
    <row r="12" spans="1:8" ht="23.25" customHeight="1" x14ac:dyDescent="0.3">
      <c r="A12" s="130"/>
      <c r="B12" s="195" t="s">
        <v>200</v>
      </c>
      <c r="C12" s="196"/>
      <c r="D12" s="197"/>
      <c r="E12" s="136">
        <f>400*1000</f>
        <v>400000</v>
      </c>
      <c r="H12" s="133"/>
    </row>
    <row r="13" spans="1:8" ht="23.25" customHeight="1" x14ac:dyDescent="0.3">
      <c r="A13" s="130"/>
      <c r="B13" s="190" t="s">
        <v>186</v>
      </c>
      <c r="C13" s="191"/>
      <c r="D13" s="191"/>
      <c r="E13" s="135">
        <f>E14+E15</f>
        <v>421000</v>
      </c>
      <c r="F13" s="161">
        <v>421000</v>
      </c>
      <c r="H13" s="133"/>
    </row>
    <row r="14" spans="1:8" ht="23.25" customHeight="1" x14ac:dyDescent="0.3">
      <c r="A14" s="130"/>
      <c r="B14" s="195" t="s">
        <v>185</v>
      </c>
      <c r="C14" s="196"/>
      <c r="D14" s="197"/>
      <c r="E14" s="137">
        <v>147000</v>
      </c>
      <c r="H14" s="133"/>
    </row>
    <row r="15" spans="1:8" ht="23.25" customHeight="1" x14ac:dyDescent="0.3">
      <c r="A15" s="130"/>
      <c r="B15" s="195" t="s">
        <v>187</v>
      </c>
      <c r="C15" s="196"/>
      <c r="D15" s="197"/>
      <c r="E15" s="137">
        <v>274000</v>
      </c>
      <c r="H15" s="133"/>
    </row>
    <row r="16" spans="1:8" ht="23.25" customHeight="1" x14ac:dyDescent="0.3">
      <c r="A16" s="130"/>
      <c r="B16" s="190" t="s">
        <v>188</v>
      </c>
      <c r="C16" s="191"/>
      <c r="D16" s="191"/>
      <c r="E16" s="135">
        <f>E17+E18</f>
        <v>4570000</v>
      </c>
      <c r="F16" s="161">
        <v>4570000</v>
      </c>
      <c r="H16" s="133"/>
    </row>
    <row r="17" spans="1:8" ht="23.25" customHeight="1" x14ac:dyDescent="0.3">
      <c r="A17" s="130"/>
      <c r="B17" s="195" t="s">
        <v>189</v>
      </c>
      <c r="C17" s="196"/>
      <c r="D17" s="197"/>
      <c r="E17" s="137">
        <v>1120000</v>
      </c>
      <c r="H17" s="133"/>
    </row>
    <row r="18" spans="1:8" ht="23.25" customHeight="1" x14ac:dyDescent="0.3">
      <c r="A18" s="130"/>
      <c r="B18" s="198" t="s">
        <v>201</v>
      </c>
      <c r="C18" s="199"/>
      <c r="D18" s="200"/>
      <c r="E18" s="137">
        <f>115*30000</f>
        <v>3450000</v>
      </c>
      <c r="H18" s="133"/>
    </row>
    <row r="19" spans="1:8" ht="23.25" customHeight="1" x14ac:dyDescent="0.3">
      <c r="A19" s="130"/>
      <c r="B19" s="190" t="s">
        <v>190</v>
      </c>
      <c r="C19" s="191"/>
      <c r="D19" s="191"/>
      <c r="E19" s="135">
        <f>E20+E21</f>
        <v>1778000</v>
      </c>
      <c r="F19" s="161">
        <v>1778000</v>
      </c>
      <c r="H19" s="133"/>
    </row>
    <row r="20" spans="1:8" ht="23.25" customHeight="1" x14ac:dyDescent="0.3">
      <c r="A20" s="130"/>
      <c r="B20" s="195" t="s">
        <v>189</v>
      </c>
      <c r="C20" s="196"/>
      <c r="D20" s="197"/>
      <c r="E20" s="137">
        <v>480000</v>
      </c>
      <c r="H20" s="133"/>
    </row>
    <row r="21" spans="1:8" ht="23.25" customHeight="1" x14ac:dyDescent="0.3">
      <c r="A21" s="130"/>
      <c r="B21" s="195" t="s">
        <v>202</v>
      </c>
      <c r="C21" s="196"/>
      <c r="D21" s="197"/>
      <c r="E21" s="137">
        <f>118*11000</f>
        <v>1298000</v>
      </c>
      <c r="H21" s="133"/>
    </row>
    <row r="22" spans="1:8" ht="23.25" customHeight="1" x14ac:dyDescent="0.3">
      <c r="A22" s="130"/>
      <c r="B22" s="203" t="s">
        <v>1</v>
      </c>
      <c r="C22" s="203"/>
      <c r="D22" s="203"/>
      <c r="E22" s="138">
        <f>E6+E7+E8+E10+E13+E16+E19</f>
        <v>9936060</v>
      </c>
      <c r="F22" s="162">
        <f>SUM(F6:F21)</f>
        <v>9936060</v>
      </c>
    </row>
    <row r="24" spans="1:8" x14ac:dyDescent="0.3">
      <c r="B24" s="202" t="s">
        <v>191</v>
      </c>
      <c r="C24" s="202"/>
      <c r="D24" s="202"/>
      <c r="E24" s="140" t="s">
        <v>192</v>
      </c>
    </row>
    <row r="25" spans="1:8" ht="24" customHeight="1" x14ac:dyDescent="0.3">
      <c r="B25" s="201" t="s">
        <v>193</v>
      </c>
      <c r="C25" s="201"/>
      <c r="D25" s="201"/>
      <c r="E25" s="129" t="s">
        <v>194</v>
      </c>
    </row>
    <row r="26" spans="1:8" ht="24" customHeight="1" x14ac:dyDescent="0.3">
      <c r="B26" s="201" t="s">
        <v>195</v>
      </c>
      <c r="C26" s="201"/>
      <c r="D26" s="201"/>
      <c r="E26" s="201" t="s">
        <v>196</v>
      </c>
      <c r="F26" s="201"/>
      <c r="G26" s="201"/>
    </row>
    <row r="27" spans="1:8" ht="24" customHeight="1" x14ac:dyDescent="0.3">
      <c r="B27" s="201" t="s">
        <v>197</v>
      </c>
      <c r="C27" s="201"/>
      <c r="D27" s="201"/>
      <c r="E27" s="141"/>
    </row>
    <row r="28" spans="1:8" ht="24" customHeight="1" x14ac:dyDescent="0.3">
      <c r="B28" s="201" t="s">
        <v>198</v>
      </c>
      <c r="C28" s="201"/>
      <c r="D28" s="201"/>
      <c r="E28" s="201"/>
    </row>
    <row r="29" spans="1:8" x14ac:dyDescent="0.3">
      <c r="B29" s="202"/>
      <c r="C29" s="202"/>
      <c r="D29" s="202"/>
      <c r="E29" s="202"/>
    </row>
  </sheetData>
  <mergeCells count="28">
    <mergeCell ref="E26:G26"/>
    <mergeCell ref="B27:D27"/>
    <mergeCell ref="B28:E28"/>
    <mergeCell ref="B29:E29"/>
    <mergeCell ref="B20:D20"/>
    <mergeCell ref="B21:D21"/>
    <mergeCell ref="B22:D22"/>
    <mergeCell ref="B24:D24"/>
    <mergeCell ref="B25:D25"/>
    <mergeCell ref="B26:D26"/>
    <mergeCell ref="B19:D19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7:D7"/>
    <mergeCell ref="A1:F1"/>
    <mergeCell ref="A2:F2"/>
    <mergeCell ref="A3:F3"/>
    <mergeCell ref="B5:E5"/>
    <mergeCell ref="B6:D6"/>
  </mergeCells>
  <pageMargins left="0.62992125984251968" right="0.2362204724409449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opLeftCell="A85" zoomScale="116" zoomScaleNormal="116" workbookViewId="0">
      <selection activeCell="F11" sqref="F11"/>
    </sheetView>
  </sheetViews>
  <sheetFormatPr defaultColWidth="8.625" defaultRowHeight="20.100000000000001" customHeight="1" x14ac:dyDescent="0.25"/>
  <cols>
    <col min="1" max="1" width="4.125" style="2" customWidth="1"/>
    <col min="2" max="2" width="30.625" style="2" customWidth="1"/>
    <col min="3" max="3" width="8.875" style="2" customWidth="1"/>
    <col min="4" max="4" width="11.5" style="2" customWidth="1"/>
    <col min="5" max="5" width="10.625" style="2" customWidth="1"/>
    <col min="6" max="6" width="9.125" style="2" customWidth="1"/>
    <col min="7" max="7" width="10.625" style="2" customWidth="1"/>
    <col min="8" max="8" width="10.125" style="2" customWidth="1"/>
    <col min="9" max="9" width="11.375" style="2" bestFit="1" customWidth="1"/>
    <col min="10" max="10" width="11.625" style="2" customWidth="1"/>
    <col min="11" max="11" width="15.875" style="2" customWidth="1"/>
    <col min="12" max="16384" width="8.625" style="2"/>
  </cols>
  <sheetData>
    <row r="1" spans="1:11" ht="20.100000000000001" customHeight="1" x14ac:dyDescent="0.3">
      <c r="A1" s="208" t="s">
        <v>69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20.100000000000001" customHeight="1" x14ac:dyDescent="0.3">
      <c r="A2" s="208" t="s">
        <v>70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</row>
    <row r="3" spans="1:11" s="1" customFormat="1" ht="20.100000000000001" customHeight="1" x14ac:dyDescent="0.3">
      <c r="A3" s="209" t="s">
        <v>71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20.100000000000001" customHeight="1" x14ac:dyDescent="0.25">
      <c r="A4" s="205" t="s">
        <v>0</v>
      </c>
      <c r="B4" s="204" t="s">
        <v>3</v>
      </c>
      <c r="C4" s="204" t="s">
        <v>33</v>
      </c>
      <c r="D4" s="204" t="s">
        <v>34</v>
      </c>
      <c r="E4" s="204" t="s">
        <v>35</v>
      </c>
      <c r="F4" s="204" t="s">
        <v>2</v>
      </c>
      <c r="G4" s="204"/>
      <c r="H4" s="204"/>
      <c r="I4" s="204"/>
      <c r="J4" s="205" t="s">
        <v>1</v>
      </c>
      <c r="K4" s="204" t="s">
        <v>7</v>
      </c>
    </row>
    <row r="5" spans="1:11" ht="20.100000000000001" customHeight="1" x14ac:dyDescent="0.25">
      <c r="A5" s="205"/>
      <c r="B5" s="204"/>
      <c r="C5" s="204"/>
      <c r="D5" s="204"/>
      <c r="E5" s="204"/>
      <c r="F5" s="16" t="s">
        <v>36</v>
      </c>
      <c r="G5" s="16" t="s">
        <v>8</v>
      </c>
      <c r="H5" s="16" t="s">
        <v>9</v>
      </c>
      <c r="I5" s="16" t="s">
        <v>32</v>
      </c>
      <c r="J5" s="205"/>
      <c r="K5" s="204"/>
    </row>
    <row r="6" spans="1:11" ht="20.100000000000001" customHeight="1" x14ac:dyDescent="0.25">
      <c r="A6" s="110">
        <v>1</v>
      </c>
      <c r="B6" s="111" t="s">
        <v>37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1:11" ht="17.100000000000001" customHeight="1" x14ac:dyDescent="0.25">
      <c r="A7" s="13"/>
      <c r="B7" s="3" t="s">
        <v>38</v>
      </c>
      <c r="C7" s="147">
        <v>200000</v>
      </c>
      <c r="D7" s="147">
        <v>300000</v>
      </c>
      <c r="E7" s="147"/>
      <c r="F7" s="147">
        <v>354000</v>
      </c>
      <c r="G7" s="147">
        <v>240000</v>
      </c>
      <c r="H7" s="147">
        <v>150000</v>
      </c>
      <c r="I7" s="147"/>
      <c r="J7" s="147">
        <f t="shared" ref="J7:J13" si="0">SUM(C7:I7)</f>
        <v>1244000</v>
      </c>
      <c r="K7" s="3" t="s">
        <v>56</v>
      </c>
    </row>
    <row r="8" spans="1:11" ht="20.100000000000001" customHeight="1" x14ac:dyDescent="0.25">
      <c r="A8" s="13"/>
      <c r="B8" s="3" t="s">
        <v>39</v>
      </c>
      <c r="C8" s="147">
        <v>20000</v>
      </c>
      <c r="D8" s="147">
        <v>80000</v>
      </c>
      <c r="E8" s="147"/>
      <c r="F8" s="147"/>
      <c r="G8" s="147">
        <v>300000</v>
      </c>
      <c r="H8" s="147"/>
      <c r="I8" s="147"/>
      <c r="J8" s="147">
        <f t="shared" si="0"/>
        <v>400000</v>
      </c>
      <c r="K8" s="3" t="s">
        <v>57</v>
      </c>
    </row>
    <row r="9" spans="1:11" ht="20.100000000000001" customHeight="1" x14ac:dyDescent="0.3">
      <c r="A9" s="13"/>
      <c r="B9" s="3" t="s">
        <v>41</v>
      </c>
      <c r="C9" s="148">
        <v>10000</v>
      </c>
      <c r="D9" s="147">
        <v>10000</v>
      </c>
      <c r="E9" s="147"/>
      <c r="F9" s="147"/>
      <c r="G9" s="147"/>
      <c r="H9" s="147"/>
      <c r="I9" s="147"/>
      <c r="J9" s="147">
        <f t="shared" si="0"/>
        <v>20000</v>
      </c>
      <c r="K9" s="3" t="s">
        <v>56</v>
      </c>
    </row>
    <row r="10" spans="1:11" ht="20.100000000000001" customHeight="1" x14ac:dyDescent="0.3">
      <c r="A10" s="13"/>
      <c r="B10" s="3" t="s">
        <v>42</v>
      </c>
      <c r="C10" s="148">
        <v>10000</v>
      </c>
      <c r="D10" s="147">
        <v>10000</v>
      </c>
      <c r="E10" s="147"/>
      <c r="F10" s="147"/>
      <c r="G10" s="147"/>
      <c r="H10" s="147"/>
      <c r="I10" s="147"/>
      <c r="J10" s="147">
        <f t="shared" si="0"/>
        <v>20000</v>
      </c>
      <c r="K10" s="3" t="s">
        <v>40</v>
      </c>
    </row>
    <row r="11" spans="1:11" ht="20.100000000000001" customHeight="1" x14ac:dyDescent="0.3">
      <c r="A11" s="13"/>
      <c r="B11" s="4" t="s">
        <v>58</v>
      </c>
      <c r="C11" s="148">
        <v>10000</v>
      </c>
      <c r="D11" s="147">
        <v>20000</v>
      </c>
      <c r="E11" s="149"/>
      <c r="F11" s="149"/>
      <c r="G11" s="149"/>
      <c r="H11" s="149"/>
      <c r="I11" s="149"/>
      <c r="J11" s="147">
        <f t="shared" si="0"/>
        <v>30000</v>
      </c>
      <c r="K11" s="3" t="s">
        <v>40</v>
      </c>
    </row>
    <row r="12" spans="1:11" ht="20.100000000000001" customHeight="1" x14ac:dyDescent="0.25">
      <c r="A12" s="13"/>
      <c r="B12" s="3" t="s">
        <v>59</v>
      </c>
      <c r="C12" s="147">
        <v>15000</v>
      </c>
      <c r="D12" s="147">
        <v>55000</v>
      </c>
      <c r="E12" s="147"/>
      <c r="F12" s="147"/>
      <c r="G12" s="147"/>
      <c r="H12" s="147"/>
      <c r="I12" s="147"/>
      <c r="J12" s="147">
        <f t="shared" si="0"/>
        <v>70000</v>
      </c>
      <c r="K12" s="3" t="s">
        <v>43</v>
      </c>
    </row>
    <row r="13" spans="1:11" ht="20.100000000000001" customHeight="1" x14ac:dyDescent="0.25">
      <c r="A13" s="13"/>
      <c r="B13" s="3" t="s">
        <v>66</v>
      </c>
      <c r="C13" s="147">
        <v>200000</v>
      </c>
      <c r="D13" s="147">
        <v>600000</v>
      </c>
      <c r="E13" s="147"/>
      <c r="F13" s="147"/>
      <c r="G13" s="147"/>
      <c r="H13" s="147"/>
      <c r="I13" s="147"/>
      <c r="J13" s="147">
        <f t="shared" si="0"/>
        <v>800000</v>
      </c>
      <c r="K13" s="3" t="s">
        <v>44</v>
      </c>
    </row>
    <row r="14" spans="1:11" ht="20.100000000000001" customHeight="1" x14ac:dyDescent="0.25">
      <c r="A14" s="114"/>
      <c r="B14" s="115" t="s">
        <v>1</v>
      </c>
      <c r="C14" s="116">
        <f>SUM(C7:C13)</f>
        <v>465000</v>
      </c>
      <c r="D14" s="116">
        <f t="shared" ref="D14:J14" si="1">SUM(D7:D13)</f>
        <v>1075000</v>
      </c>
      <c r="E14" s="116">
        <f t="shared" si="1"/>
        <v>0</v>
      </c>
      <c r="F14" s="116">
        <f t="shared" si="1"/>
        <v>354000</v>
      </c>
      <c r="G14" s="116">
        <f t="shared" si="1"/>
        <v>540000</v>
      </c>
      <c r="H14" s="116">
        <f t="shared" si="1"/>
        <v>150000</v>
      </c>
      <c r="I14" s="116">
        <f t="shared" si="1"/>
        <v>0</v>
      </c>
      <c r="J14" s="116">
        <f t="shared" si="1"/>
        <v>2584000</v>
      </c>
      <c r="K14" s="113"/>
    </row>
    <row r="15" spans="1:11" ht="20.100000000000001" customHeight="1" x14ac:dyDescent="0.25">
      <c r="A15" s="106">
        <v>2</v>
      </c>
      <c r="B15" s="107" t="s">
        <v>45</v>
      </c>
      <c r="C15" s="108"/>
      <c r="D15" s="108"/>
      <c r="E15" s="108"/>
      <c r="F15" s="108"/>
      <c r="G15" s="108"/>
      <c r="H15" s="108"/>
      <c r="I15" s="108"/>
      <c r="J15" s="108"/>
      <c r="K15" s="109"/>
    </row>
    <row r="16" spans="1:11" ht="16.5" customHeight="1" x14ac:dyDescent="0.25">
      <c r="A16" s="205"/>
      <c r="B16" s="211" t="s">
        <v>46</v>
      </c>
      <c r="C16" s="210"/>
      <c r="D16" s="210"/>
      <c r="E16" s="210"/>
      <c r="F16" s="210"/>
      <c r="G16" s="210"/>
      <c r="H16" s="210"/>
      <c r="I16" s="210"/>
      <c r="J16" s="210"/>
      <c r="K16" s="80" t="s">
        <v>47</v>
      </c>
    </row>
    <row r="17" spans="1:11" ht="8.4499999999999993" customHeight="1" x14ac:dyDescent="0.25">
      <c r="A17" s="205"/>
      <c r="B17" s="211"/>
      <c r="C17" s="210"/>
      <c r="D17" s="210"/>
      <c r="E17" s="210"/>
      <c r="F17" s="210"/>
      <c r="G17" s="210"/>
      <c r="H17" s="210"/>
      <c r="I17" s="210"/>
      <c r="J17" s="210"/>
      <c r="K17" s="80" t="s">
        <v>48</v>
      </c>
    </row>
    <row r="18" spans="1:11" ht="35.1" customHeight="1" x14ac:dyDescent="0.25">
      <c r="A18" s="5"/>
      <c r="B18" s="81" t="s">
        <v>117</v>
      </c>
      <c r="C18" s="80"/>
      <c r="D18" s="80"/>
      <c r="E18" s="80"/>
      <c r="F18" s="80"/>
      <c r="G18" s="80"/>
      <c r="H18" s="150">
        <v>533500</v>
      </c>
      <c r="I18" s="150"/>
      <c r="J18" s="150">
        <f>SUM(C18:I18)</f>
        <v>533500</v>
      </c>
      <c r="K18" s="80" t="s">
        <v>49</v>
      </c>
    </row>
    <row r="19" spans="1:11" ht="43.5" customHeight="1" x14ac:dyDescent="0.25">
      <c r="A19" s="5"/>
      <c r="B19" s="81" t="s">
        <v>118</v>
      </c>
      <c r="C19" s="80"/>
      <c r="D19" s="80"/>
      <c r="E19" s="80"/>
      <c r="F19" s="80"/>
      <c r="G19" s="80"/>
      <c r="H19" s="150">
        <v>109500</v>
      </c>
      <c r="I19" s="150"/>
      <c r="J19" s="150">
        <f t="shared" ref="J19:J29" si="2">SUM(C19:I19)</f>
        <v>109500</v>
      </c>
      <c r="K19" s="80" t="s">
        <v>49</v>
      </c>
    </row>
    <row r="20" spans="1:11" ht="51" customHeight="1" x14ac:dyDescent="0.25">
      <c r="A20" s="5"/>
      <c r="B20" s="81" t="s">
        <v>119</v>
      </c>
      <c r="C20" s="80"/>
      <c r="D20" s="80"/>
      <c r="E20" s="80"/>
      <c r="F20" s="80"/>
      <c r="G20" s="80"/>
      <c r="H20" s="150">
        <v>108000</v>
      </c>
      <c r="I20" s="150"/>
      <c r="J20" s="150">
        <f t="shared" si="2"/>
        <v>108000</v>
      </c>
      <c r="K20" s="80" t="s">
        <v>49</v>
      </c>
    </row>
    <row r="21" spans="1:11" ht="46.5" customHeight="1" x14ac:dyDescent="0.25">
      <c r="A21" s="5"/>
      <c r="B21" s="81" t="s">
        <v>120</v>
      </c>
      <c r="C21" s="80"/>
      <c r="D21" s="80"/>
      <c r="E21" s="80"/>
      <c r="F21" s="80"/>
      <c r="G21" s="80"/>
      <c r="H21" s="150">
        <v>328500</v>
      </c>
      <c r="I21" s="150"/>
      <c r="J21" s="150">
        <f t="shared" si="2"/>
        <v>328500</v>
      </c>
      <c r="K21" s="80" t="s">
        <v>121</v>
      </c>
    </row>
    <row r="22" spans="1:11" ht="47.25" customHeight="1" x14ac:dyDescent="0.25">
      <c r="A22" s="5"/>
      <c r="B22" s="81" t="s">
        <v>122</v>
      </c>
      <c r="C22" s="80"/>
      <c r="D22" s="80"/>
      <c r="E22" s="80"/>
      <c r="F22" s="150"/>
      <c r="G22" s="150">
        <v>151200</v>
      </c>
      <c r="H22" s="150"/>
      <c r="I22" s="150"/>
      <c r="J22" s="150">
        <f t="shared" si="2"/>
        <v>151200</v>
      </c>
      <c r="K22" s="80" t="s">
        <v>48</v>
      </c>
    </row>
    <row r="23" spans="1:11" ht="35.1" customHeight="1" x14ac:dyDescent="0.25">
      <c r="A23" s="5"/>
      <c r="B23" s="81" t="s">
        <v>123</v>
      </c>
      <c r="C23" s="80"/>
      <c r="D23" s="80"/>
      <c r="E23" s="80"/>
      <c r="F23" s="150">
        <v>216000</v>
      </c>
      <c r="G23" s="150"/>
      <c r="H23" s="150"/>
      <c r="I23" s="150"/>
      <c r="J23" s="150">
        <f t="shared" si="2"/>
        <v>216000</v>
      </c>
      <c r="K23" s="80" t="s">
        <v>48</v>
      </c>
    </row>
    <row r="24" spans="1:11" ht="35.1" customHeight="1" x14ac:dyDescent="0.25">
      <c r="A24" s="5"/>
      <c r="B24" s="81" t="s">
        <v>124</v>
      </c>
      <c r="C24" s="80"/>
      <c r="D24" s="80"/>
      <c r="E24" s="80"/>
      <c r="F24" s="150"/>
      <c r="G24" s="150">
        <v>109500</v>
      </c>
      <c r="H24" s="150"/>
      <c r="I24" s="150"/>
      <c r="J24" s="150">
        <f t="shared" si="2"/>
        <v>109500</v>
      </c>
      <c r="K24" s="80" t="s">
        <v>48</v>
      </c>
    </row>
    <row r="25" spans="1:11" ht="35.450000000000003" customHeight="1" x14ac:dyDescent="0.25">
      <c r="A25" s="5"/>
      <c r="B25" s="81" t="s">
        <v>125</v>
      </c>
      <c r="C25" s="80"/>
      <c r="D25" s="80"/>
      <c r="E25" s="80"/>
      <c r="F25" s="150"/>
      <c r="G25" s="150">
        <v>113400</v>
      </c>
      <c r="H25" s="150"/>
      <c r="I25" s="150"/>
      <c r="J25" s="150">
        <f t="shared" si="2"/>
        <v>113400</v>
      </c>
      <c r="K25" s="80" t="s">
        <v>48</v>
      </c>
    </row>
    <row r="26" spans="1:11" ht="35.1" customHeight="1" x14ac:dyDescent="0.25">
      <c r="A26" s="5"/>
      <c r="B26" s="81" t="s">
        <v>126</v>
      </c>
      <c r="C26" s="80"/>
      <c r="D26" s="80"/>
      <c r="E26" s="80"/>
      <c r="F26" s="150"/>
      <c r="G26" s="150"/>
      <c r="H26" s="150"/>
      <c r="I26" s="150">
        <v>108000</v>
      </c>
      <c r="J26" s="150">
        <f t="shared" si="2"/>
        <v>108000</v>
      </c>
      <c r="K26" s="80" t="s">
        <v>48</v>
      </c>
    </row>
    <row r="27" spans="1:11" ht="35.1" customHeight="1" x14ac:dyDescent="0.25">
      <c r="A27" s="78"/>
      <c r="B27" s="81" t="s">
        <v>127</v>
      </c>
      <c r="C27" s="80"/>
      <c r="D27" s="80"/>
      <c r="E27" s="80"/>
      <c r="F27" s="150"/>
      <c r="G27" s="150">
        <v>109500</v>
      </c>
      <c r="H27" s="150"/>
      <c r="I27" s="150"/>
      <c r="J27" s="150">
        <f t="shared" si="2"/>
        <v>109500</v>
      </c>
      <c r="K27" s="80" t="s">
        <v>48</v>
      </c>
    </row>
    <row r="28" spans="1:11" ht="35.1" customHeight="1" x14ac:dyDescent="0.25">
      <c r="A28" s="78"/>
      <c r="B28" s="81" t="s">
        <v>128</v>
      </c>
      <c r="C28" s="80"/>
      <c r="D28" s="80"/>
      <c r="E28" s="80"/>
      <c r="F28" s="150"/>
      <c r="G28" s="150">
        <v>109500</v>
      </c>
      <c r="H28" s="150"/>
      <c r="I28" s="150"/>
      <c r="J28" s="150">
        <f t="shared" si="2"/>
        <v>109500</v>
      </c>
      <c r="K28" s="80" t="s">
        <v>121</v>
      </c>
    </row>
    <row r="29" spans="1:11" ht="21.6" customHeight="1" x14ac:dyDescent="0.25">
      <c r="A29" s="8"/>
      <c r="B29" s="15" t="s">
        <v>65</v>
      </c>
      <c r="C29" s="10"/>
      <c r="D29" s="152">
        <v>120000</v>
      </c>
      <c r="E29" s="10"/>
      <c r="F29" s="151"/>
      <c r="G29" s="151"/>
      <c r="H29" s="151"/>
      <c r="I29" s="151"/>
      <c r="J29" s="150">
        <f t="shared" si="2"/>
        <v>120000</v>
      </c>
      <c r="K29" s="3" t="s">
        <v>50</v>
      </c>
    </row>
    <row r="30" spans="1:11" ht="20.100000000000001" customHeight="1" x14ac:dyDescent="0.25">
      <c r="A30" s="102"/>
      <c r="B30" s="103" t="s">
        <v>1</v>
      </c>
      <c r="C30" s="104">
        <f>SUM(C16:C29)</f>
        <v>0</v>
      </c>
      <c r="D30" s="104">
        <f t="shared" ref="D30:J30" si="3">SUM(D16:D29)</f>
        <v>120000</v>
      </c>
      <c r="E30" s="104">
        <f t="shared" si="3"/>
        <v>0</v>
      </c>
      <c r="F30" s="104">
        <f t="shared" si="3"/>
        <v>216000</v>
      </c>
      <c r="G30" s="104">
        <f>SUM(G18:G29)</f>
        <v>593100</v>
      </c>
      <c r="H30" s="158">
        <f>SUM(H18:H29)</f>
        <v>1079500</v>
      </c>
      <c r="I30" s="104">
        <f t="shared" si="3"/>
        <v>108000</v>
      </c>
      <c r="J30" s="104">
        <f t="shared" si="3"/>
        <v>2116600</v>
      </c>
      <c r="K30" s="105"/>
    </row>
    <row r="31" spans="1:11" s="159" customFormat="1" ht="20.100000000000001" customHeight="1" x14ac:dyDescent="0.25">
      <c r="A31" s="101">
        <v>3</v>
      </c>
      <c r="B31" s="146" t="s">
        <v>51</v>
      </c>
      <c r="C31" s="153">
        <v>42580</v>
      </c>
      <c r="D31" s="153">
        <v>16000</v>
      </c>
      <c r="E31" s="153">
        <v>20000</v>
      </c>
      <c r="F31" s="153"/>
      <c r="G31" s="153"/>
      <c r="H31" s="153"/>
      <c r="I31" s="153"/>
      <c r="J31" s="153">
        <f>SUM(C31:I31)</f>
        <v>78580</v>
      </c>
      <c r="K31" s="146"/>
    </row>
    <row r="32" spans="1:11" s="159" customFormat="1" ht="20.100000000000001" customHeight="1" x14ac:dyDescent="0.25">
      <c r="A32" s="176"/>
      <c r="B32" s="177" t="s">
        <v>1</v>
      </c>
      <c r="C32" s="178">
        <v>42580</v>
      </c>
      <c r="D32" s="178">
        <v>16000</v>
      </c>
      <c r="E32" s="178">
        <v>20000</v>
      </c>
      <c r="F32" s="179"/>
      <c r="G32" s="179"/>
      <c r="H32" s="179"/>
      <c r="I32" s="179"/>
      <c r="J32" s="178">
        <f>SUM(C32:I32)</f>
        <v>78580</v>
      </c>
      <c r="K32" s="180"/>
    </row>
    <row r="33" spans="1:12" ht="20.100000000000001" customHeight="1" x14ac:dyDescent="0.25">
      <c r="A33" s="117">
        <v>4</v>
      </c>
      <c r="B33" s="118" t="s">
        <v>67</v>
      </c>
      <c r="C33" s="154"/>
      <c r="D33" s="154"/>
      <c r="E33" s="154"/>
      <c r="F33" s="154"/>
      <c r="G33" s="154"/>
      <c r="H33" s="154"/>
      <c r="I33" s="154"/>
      <c r="J33" s="154"/>
      <c r="K33" s="119"/>
    </row>
    <row r="34" spans="1:12" ht="21" customHeight="1" x14ac:dyDescent="0.25">
      <c r="A34" s="14"/>
      <c r="B34" s="7" t="s">
        <v>60</v>
      </c>
      <c r="C34" s="145"/>
      <c r="D34" s="145"/>
      <c r="E34" s="145"/>
      <c r="F34" s="145"/>
      <c r="G34" s="145"/>
      <c r="H34" s="145"/>
      <c r="I34" s="145"/>
      <c r="J34" s="145"/>
      <c r="K34" s="6"/>
    </row>
    <row r="35" spans="1:12" ht="21" customHeight="1" x14ac:dyDescent="0.3">
      <c r="A35" s="12"/>
      <c r="B35" s="18" t="s">
        <v>68</v>
      </c>
      <c r="C35" s="155">
        <v>86620</v>
      </c>
      <c r="D35" s="156"/>
      <c r="E35" s="156"/>
      <c r="F35" s="156"/>
      <c r="G35" s="156"/>
      <c r="H35" s="156"/>
      <c r="I35" s="156"/>
      <c r="J35" s="156">
        <f>SUM(C35:I35)</f>
        <v>86620</v>
      </c>
      <c r="K35" s="4" t="s">
        <v>135</v>
      </c>
    </row>
    <row r="36" spans="1:12" ht="21" customHeight="1" x14ac:dyDescent="0.3">
      <c r="A36" s="11"/>
      <c r="B36" s="18" t="s">
        <v>136</v>
      </c>
      <c r="C36" s="156">
        <v>10000</v>
      </c>
      <c r="D36" s="156"/>
      <c r="E36" s="156"/>
      <c r="F36" s="156"/>
      <c r="G36" s="156"/>
      <c r="H36" s="156"/>
      <c r="I36" s="156"/>
      <c r="J36" s="156">
        <f t="shared" ref="J36:J89" si="4">SUM(C36:I36)</f>
        <v>10000</v>
      </c>
      <c r="K36" s="3" t="s">
        <v>112</v>
      </c>
      <c r="L36" s="9"/>
    </row>
    <row r="37" spans="1:12" ht="21" customHeight="1" x14ac:dyDescent="0.3">
      <c r="A37" s="11"/>
      <c r="B37" s="18" t="s">
        <v>137</v>
      </c>
      <c r="C37" s="155">
        <v>15000</v>
      </c>
      <c r="D37" s="156"/>
      <c r="E37" s="156"/>
      <c r="F37" s="156"/>
      <c r="G37" s="156"/>
      <c r="H37" s="156"/>
      <c r="I37" s="156"/>
      <c r="J37" s="156">
        <f t="shared" si="4"/>
        <v>15000</v>
      </c>
      <c r="K37" s="3" t="s">
        <v>77</v>
      </c>
      <c r="L37" s="9"/>
    </row>
    <row r="38" spans="1:12" ht="21" customHeight="1" x14ac:dyDescent="0.3">
      <c r="A38" s="11"/>
      <c r="B38" s="18" t="s">
        <v>138</v>
      </c>
      <c r="C38" s="155">
        <v>10000</v>
      </c>
      <c r="D38" s="156"/>
      <c r="E38" s="156"/>
      <c r="F38" s="156"/>
      <c r="G38" s="156"/>
      <c r="H38" s="156"/>
      <c r="I38" s="156"/>
      <c r="J38" s="156">
        <f t="shared" si="4"/>
        <v>10000</v>
      </c>
      <c r="K38" s="3" t="s">
        <v>78</v>
      </c>
      <c r="L38" s="9"/>
    </row>
    <row r="39" spans="1:12" ht="21" customHeight="1" thickBot="1" x14ac:dyDescent="0.35">
      <c r="A39" s="166"/>
      <c r="B39" s="219" t="s">
        <v>139</v>
      </c>
      <c r="C39" s="185"/>
      <c r="D39" s="185"/>
      <c r="E39" s="185"/>
      <c r="F39" s="185"/>
      <c r="G39" s="185"/>
      <c r="H39" s="220">
        <v>548500</v>
      </c>
      <c r="I39" s="185"/>
      <c r="J39" s="147">
        <f t="shared" si="4"/>
        <v>548500</v>
      </c>
      <c r="K39" s="3" t="s">
        <v>49</v>
      </c>
      <c r="L39" s="9"/>
    </row>
    <row r="40" spans="1:12" ht="21" customHeight="1" x14ac:dyDescent="0.25">
      <c r="A40" s="14"/>
      <c r="B40" s="7" t="s">
        <v>61</v>
      </c>
      <c r="C40" s="145"/>
      <c r="D40" s="145"/>
      <c r="E40" s="145"/>
      <c r="F40" s="145"/>
      <c r="G40" s="145"/>
      <c r="H40" s="145"/>
      <c r="I40" s="145"/>
      <c r="J40" s="156">
        <f t="shared" si="4"/>
        <v>0</v>
      </c>
      <c r="K40" s="17"/>
      <c r="L40" s="9"/>
    </row>
    <row r="41" spans="1:12" ht="21" customHeight="1" x14ac:dyDescent="0.3">
      <c r="A41" s="11"/>
      <c r="B41" s="18" t="s">
        <v>140</v>
      </c>
      <c r="C41" s="18"/>
      <c r="D41" s="157">
        <v>3000</v>
      </c>
      <c r="E41" s="157"/>
      <c r="F41" s="157"/>
      <c r="G41" s="157"/>
      <c r="H41" s="157"/>
      <c r="I41" s="157"/>
      <c r="J41" s="156">
        <f t="shared" si="4"/>
        <v>3000</v>
      </c>
      <c r="K41" s="19" t="s">
        <v>11</v>
      </c>
      <c r="L41" s="9"/>
    </row>
    <row r="42" spans="1:12" ht="21" customHeight="1" x14ac:dyDescent="0.3">
      <c r="A42" s="166"/>
      <c r="B42" s="27" t="s">
        <v>141</v>
      </c>
      <c r="C42" s="27"/>
      <c r="D42" s="221"/>
      <c r="E42" s="221"/>
      <c r="F42" s="221"/>
      <c r="G42" s="222">
        <v>3109900</v>
      </c>
      <c r="H42" s="221"/>
      <c r="I42" s="221"/>
      <c r="J42" s="147">
        <f t="shared" si="4"/>
        <v>3109900</v>
      </c>
      <c r="K42" s="28" t="s">
        <v>79</v>
      </c>
      <c r="L42" s="9"/>
    </row>
    <row r="43" spans="1:12" ht="21" customHeight="1" x14ac:dyDescent="0.3">
      <c r="A43" s="11"/>
      <c r="B43" s="20" t="s">
        <v>142</v>
      </c>
      <c r="C43" s="20"/>
      <c r="D43" s="157">
        <v>5000</v>
      </c>
      <c r="E43" s="157"/>
      <c r="F43" s="157"/>
      <c r="G43" s="157"/>
      <c r="H43" s="157"/>
      <c r="I43" s="157"/>
      <c r="J43" s="156">
        <f t="shared" si="4"/>
        <v>5000</v>
      </c>
      <c r="K43" s="21" t="s">
        <v>11</v>
      </c>
      <c r="L43" s="9"/>
    </row>
    <row r="44" spans="1:12" ht="21" customHeight="1" x14ac:dyDescent="0.3">
      <c r="A44" s="11"/>
      <c r="B44" s="20" t="s">
        <v>143</v>
      </c>
      <c r="C44" s="87"/>
      <c r="D44" s="86">
        <v>2000</v>
      </c>
      <c r="E44" s="86"/>
      <c r="F44" s="86"/>
      <c r="G44" s="86"/>
      <c r="H44" s="86"/>
      <c r="I44" s="86"/>
      <c r="J44" s="85">
        <f t="shared" si="4"/>
        <v>2000</v>
      </c>
      <c r="K44" s="21" t="s">
        <v>12</v>
      </c>
      <c r="L44" s="9"/>
    </row>
    <row r="45" spans="1:12" ht="21" customHeight="1" x14ac:dyDescent="0.3">
      <c r="A45" s="22"/>
      <c r="B45" s="18" t="s">
        <v>144</v>
      </c>
      <c r="C45" s="88"/>
      <c r="D45" s="86">
        <v>100000</v>
      </c>
      <c r="E45" s="89"/>
      <c r="F45" s="89"/>
      <c r="G45" s="89"/>
      <c r="H45" s="89"/>
      <c r="I45" s="89"/>
      <c r="J45" s="85">
        <f t="shared" si="4"/>
        <v>100000</v>
      </c>
      <c r="K45" s="23" t="s">
        <v>13</v>
      </c>
      <c r="L45" s="9"/>
    </row>
    <row r="46" spans="1:12" ht="21" customHeight="1" x14ac:dyDescent="0.3">
      <c r="A46" s="11"/>
      <c r="B46" s="20" t="s">
        <v>145</v>
      </c>
      <c r="C46" s="87"/>
      <c r="D46" s="90">
        <v>20000</v>
      </c>
      <c r="E46" s="90"/>
      <c r="F46" s="90"/>
      <c r="G46" s="90"/>
      <c r="H46" s="90"/>
      <c r="I46" s="90"/>
      <c r="J46" s="85">
        <f t="shared" si="4"/>
        <v>20000</v>
      </c>
      <c r="K46" s="21" t="s">
        <v>14</v>
      </c>
      <c r="L46" s="9"/>
    </row>
    <row r="47" spans="1:12" ht="21" customHeight="1" x14ac:dyDescent="0.3">
      <c r="A47" s="11"/>
      <c r="B47" s="20" t="s">
        <v>146</v>
      </c>
      <c r="C47" s="87"/>
      <c r="D47" s="90">
        <v>10000</v>
      </c>
      <c r="E47" s="90"/>
      <c r="F47" s="90"/>
      <c r="G47" s="90"/>
      <c r="H47" s="90"/>
      <c r="I47" s="90"/>
      <c r="J47" s="85">
        <f t="shared" si="4"/>
        <v>10000</v>
      </c>
      <c r="K47" s="21" t="s">
        <v>52</v>
      </c>
      <c r="L47" s="9"/>
    </row>
    <row r="48" spans="1:12" ht="21" customHeight="1" x14ac:dyDescent="0.3">
      <c r="A48" s="11"/>
      <c r="B48" s="62" t="s">
        <v>147</v>
      </c>
      <c r="C48" s="87"/>
      <c r="D48" s="90">
        <v>7000</v>
      </c>
      <c r="E48" s="90"/>
      <c r="F48" s="90"/>
      <c r="G48" s="90"/>
      <c r="H48" s="90"/>
      <c r="I48" s="90"/>
      <c r="J48" s="85">
        <f t="shared" si="4"/>
        <v>7000</v>
      </c>
      <c r="K48" s="21" t="s">
        <v>15</v>
      </c>
      <c r="L48" s="9"/>
    </row>
    <row r="49" spans="1:12" ht="21" customHeight="1" x14ac:dyDescent="0.3">
      <c r="A49" s="11"/>
      <c r="B49" s="61" t="s">
        <v>148</v>
      </c>
      <c r="C49" s="61"/>
      <c r="D49" s="86">
        <v>7000</v>
      </c>
      <c r="E49" s="86"/>
      <c r="F49" s="86"/>
      <c r="G49" s="86"/>
      <c r="H49" s="86"/>
      <c r="I49" s="86"/>
      <c r="J49" s="85">
        <f t="shared" si="4"/>
        <v>7000</v>
      </c>
      <c r="K49" s="24" t="s">
        <v>16</v>
      </c>
      <c r="L49" s="9"/>
    </row>
    <row r="50" spans="1:12" ht="21" customHeight="1" x14ac:dyDescent="0.3">
      <c r="A50" s="11"/>
      <c r="B50" s="63" t="s">
        <v>149</v>
      </c>
      <c r="C50" s="61"/>
      <c r="D50" s="86">
        <v>15000</v>
      </c>
      <c r="E50" s="86"/>
      <c r="F50" s="86"/>
      <c r="G50" s="86"/>
      <c r="H50" s="86"/>
      <c r="I50" s="86"/>
      <c r="J50" s="85">
        <f t="shared" si="4"/>
        <v>15000</v>
      </c>
      <c r="K50" s="24" t="s">
        <v>17</v>
      </c>
      <c r="L50" s="9"/>
    </row>
    <row r="51" spans="1:12" ht="21" customHeight="1" x14ac:dyDescent="0.3">
      <c r="A51" s="11"/>
      <c r="B51" s="18" t="s">
        <v>199</v>
      </c>
      <c r="C51" s="61"/>
      <c r="D51" s="86">
        <v>13000</v>
      </c>
      <c r="E51" s="86"/>
      <c r="F51" s="86"/>
      <c r="G51" s="86"/>
      <c r="H51" s="86"/>
      <c r="I51" s="86"/>
      <c r="J51" s="85">
        <f t="shared" si="4"/>
        <v>13000</v>
      </c>
      <c r="K51" s="24" t="s">
        <v>18</v>
      </c>
      <c r="L51" s="9"/>
    </row>
    <row r="52" spans="1:12" ht="21" customHeight="1" x14ac:dyDescent="0.3">
      <c r="A52" s="11"/>
      <c r="B52" s="79" t="s">
        <v>150</v>
      </c>
      <c r="C52" s="87"/>
      <c r="D52" s="86">
        <v>6000</v>
      </c>
      <c r="E52" s="86"/>
      <c r="F52" s="86"/>
      <c r="G52" s="86"/>
      <c r="H52" s="86"/>
      <c r="I52" s="86"/>
      <c r="J52" s="85">
        <f t="shared" si="4"/>
        <v>6000</v>
      </c>
      <c r="K52" s="23" t="s">
        <v>110</v>
      </c>
      <c r="L52" s="9"/>
    </row>
    <row r="53" spans="1:12" ht="21" customHeight="1" x14ac:dyDescent="0.3">
      <c r="A53" s="11"/>
      <c r="B53" s="79" t="s">
        <v>151</v>
      </c>
      <c r="C53" s="87"/>
      <c r="D53" s="86">
        <v>5000</v>
      </c>
      <c r="E53" s="86"/>
      <c r="F53" s="86"/>
      <c r="G53" s="86"/>
      <c r="H53" s="86"/>
      <c r="I53" s="86"/>
      <c r="J53" s="85">
        <f t="shared" si="4"/>
        <v>5000</v>
      </c>
      <c r="K53" s="23" t="s">
        <v>204</v>
      </c>
      <c r="L53" s="9"/>
    </row>
    <row r="54" spans="1:12" ht="21" customHeight="1" x14ac:dyDescent="0.3">
      <c r="A54" s="11"/>
      <c r="B54" s="59" t="s">
        <v>152</v>
      </c>
      <c r="C54" s="87"/>
      <c r="D54" s="86">
        <v>36000</v>
      </c>
      <c r="E54" s="86"/>
      <c r="F54" s="86"/>
      <c r="G54" s="86"/>
      <c r="H54" s="86"/>
      <c r="I54" s="86"/>
      <c r="J54" s="85">
        <f t="shared" si="4"/>
        <v>36000</v>
      </c>
      <c r="K54" s="24" t="s">
        <v>64</v>
      </c>
      <c r="L54" s="9"/>
    </row>
    <row r="55" spans="1:12" ht="21" customHeight="1" x14ac:dyDescent="0.3">
      <c r="A55" s="11"/>
      <c r="B55" s="20" t="s">
        <v>153</v>
      </c>
      <c r="C55" s="87"/>
      <c r="D55" s="86">
        <v>30000</v>
      </c>
      <c r="E55" s="86"/>
      <c r="F55" s="86"/>
      <c r="G55" s="86"/>
      <c r="H55" s="86"/>
      <c r="I55" s="86"/>
      <c r="J55" s="85">
        <f t="shared" si="4"/>
        <v>30000</v>
      </c>
      <c r="K55" s="25" t="s">
        <v>20</v>
      </c>
      <c r="L55" s="9"/>
    </row>
    <row r="56" spans="1:12" ht="21" customHeight="1" x14ac:dyDescent="0.3">
      <c r="A56" s="11"/>
      <c r="B56" s="20" t="s">
        <v>154</v>
      </c>
      <c r="C56" s="87"/>
      <c r="D56" s="86">
        <v>28000</v>
      </c>
      <c r="E56" s="86"/>
      <c r="F56" s="86"/>
      <c r="G56" s="86"/>
      <c r="H56" s="86"/>
      <c r="I56" s="86"/>
      <c r="J56" s="85">
        <f t="shared" si="4"/>
        <v>28000</v>
      </c>
      <c r="K56" s="21" t="s">
        <v>19</v>
      </c>
      <c r="L56" s="9"/>
    </row>
    <row r="57" spans="1:12" ht="21" customHeight="1" x14ac:dyDescent="0.3">
      <c r="A57" s="11"/>
      <c r="B57" s="20" t="s">
        <v>155</v>
      </c>
      <c r="C57" s="87"/>
      <c r="D57" s="90">
        <v>19000</v>
      </c>
      <c r="E57" s="90"/>
      <c r="F57" s="90"/>
      <c r="G57" s="90"/>
      <c r="H57" s="90"/>
      <c r="I57" s="90"/>
      <c r="J57" s="85">
        <f t="shared" si="4"/>
        <v>19000</v>
      </c>
      <c r="K57" s="25" t="s">
        <v>113</v>
      </c>
      <c r="L57" s="9"/>
    </row>
    <row r="58" spans="1:12" ht="21" customHeight="1" x14ac:dyDescent="0.3">
      <c r="A58" s="11"/>
      <c r="B58" s="59" t="s">
        <v>156</v>
      </c>
      <c r="C58" s="87"/>
      <c r="D58" s="90">
        <v>30000</v>
      </c>
      <c r="E58" s="90"/>
      <c r="F58" s="90"/>
      <c r="G58" s="90"/>
      <c r="H58" s="90"/>
      <c r="I58" s="90"/>
      <c r="J58" s="85">
        <f t="shared" si="4"/>
        <v>30000</v>
      </c>
      <c r="K58" s="25" t="s">
        <v>22</v>
      </c>
      <c r="L58" s="9"/>
    </row>
    <row r="59" spans="1:12" ht="21" customHeight="1" x14ac:dyDescent="0.3">
      <c r="A59" s="26"/>
      <c r="B59" s="27" t="s">
        <v>157</v>
      </c>
      <c r="C59" s="91"/>
      <c r="D59" s="83">
        <v>27000</v>
      </c>
      <c r="E59" s="83"/>
      <c r="F59" s="83"/>
      <c r="G59" s="83"/>
      <c r="H59" s="83"/>
      <c r="I59" s="83"/>
      <c r="J59" s="85">
        <f t="shared" si="4"/>
        <v>27000</v>
      </c>
      <c r="K59" s="28" t="s">
        <v>52</v>
      </c>
      <c r="L59" s="9"/>
    </row>
    <row r="60" spans="1:12" ht="21" customHeight="1" x14ac:dyDescent="0.3">
      <c r="A60" s="11"/>
      <c r="B60" s="20" t="s">
        <v>158</v>
      </c>
      <c r="C60" s="87"/>
      <c r="D60" s="86">
        <v>10000</v>
      </c>
      <c r="E60" s="86"/>
      <c r="F60" s="86"/>
      <c r="G60" s="86"/>
      <c r="H60" s="86"/>
      <c r="I60" s="86"/>
      <c r="J60" s="85">
        <f t="shared" si="4"/>
        <v>10000</v>
      </c>
      <c r="K60" s="29" t="s">
        <v>28</v>
      </c>
      <c r="L60" s="9"/>
    </row>
    <row r="61" spans="1:12" s="184" customFormat="1" ht="21" customHeight="1" x14ac:dyDescent="0.25">
      <c r="A61" s="206" t="s">
        <v>1</v>
      </c>
      <c r="B61" s="207"/>
      <c r="C61" s="181">
        <f>SUM(C34:C60)</f>
        <v>121620</v>
      </c>
      <c r="D61" s="181">
        <f t="shared" ref="D61:J61" si="5">SUM(D34:D60)</f>
        <v>373000</v>
      </c>
      <c r="E61" s="181">
        <f t="shared" si="5"/>
        <v>0</v>
      </c>
      <c r="F61" s="181">
        <f t="shared" si="5"/>
        <v>0</v>
      </c>
      <c r="G61" s="181">
        <f t="shared" si="5"/>
        <v>3109900</v>
      </c>
      <c r="H61" s="181">
        <f t="shared" si="5"/>
        <v>548500</v>
      </c>
      <c r="I61" s="181">
        <f t="shared" si="5"/>
        <v>0</v>
      </c>
      <c r="J61" s="181">
        <f t="shared" si="5"/>
        <v>4153020</v>
      </c>
      <c r="K61" s="182"/>
      <c r="L61" s="183"/>
    </row>
    <row r="62" spans="1:12" ht="21" customHeight="1" x14ac:dyDescent="0.3">
      <c r="A62" s="120">
        <v>5</v>
      </c>
      <c r="B62" s="121" t="s">
        <v>62</v>
      </c>
      <c r="C62" s="122"/>
      <c r="D62" s="123"/>
      <c r="E62" s="123"/>
      <c r="F62" s="123"/>
      <c r="G62" s="123"/>
      <c r="H62" s="123"/>
      <c r="I62" s="123"/>
      <c r="J62" s="124">
        <f t="shared" si="4"/>
        <v>0</v>
      </c>
      <c r="K62" s="125"/>
      <c r="L62" s="9"/>
    </row>
    <row r="63" spans="1:12" ht="21" customHeight="1" x14ac:dyDescent="0.3">
      <c r="A63" s="22"/>
      <c r="B63" s="99" t="s">
        <v>60</v>
      </c>
      <c r="C63" s="61"/>
      <c r="D63" s="86"/>
      <c r="E63" s="86"/>
      <c r="F63" s="86"/>
      <c r="G63" s="86"/>
      <c r="H63" s="86"/>
      <c r="I63" s="86"/>
      <c r="J63" s="85">
        <f t="shared" si="4"/>
        <v>0</v>
      </c>
      <c r="K63" s="30"/>
      <c r="L63" s="9"/>
    </row>
    <row r="64" spans="1:12" ht="21" customHeight="1" x14ac:dyDescent="0.3">
      <c r="A64" s="22"/>
      <c r="B64" s="28" t="s">
        <v>131</v>
      </c>
      <c r="C64" s="100">
        <v>20000</v>
      </c>
      <c r="D64" s="86"/>
      <c r="E64" s="86"/>
      <c r="F64" s="86"/>
      <c r="G64" s="86"/>
      <c r="H64" s="86"/>
      <c r="I64" s="86"/>
      <c r="J64" s="85">
        <f t="shared" si="4"/>
        <v>20000</v>
      </c>
      <c r="K64" s="30" t="s">
        <v>93</v>
      </c>
      <c r="L64" s="9"/>
    </row>
    <row r="65" spans="1:12" ht="21" customHeight="1" x14ac:dyDescent="0.3">
      <c r="A65" s="22"/>
      <c r="B65" s="28" t="s">
        <v>132</v>
      </c>
      <c r="C65" s="100">
        <v>10000</v>
      </c>
      <c r="D65" s="86"/>
      <c r="E65" s="86"/>
      <c r="F65" s="86"/>
      <c r="G65" s="86"/>
      <c r="H65" s="86"/>
      <c r="I65" s="86"/>
      <c r="J65" s="85">
        <f t="shared" si="4"/>
        <v>10000</v>
      </c>
      <c r="K65" s="30" t="s">
        <v>77</v>
      </c>
      <c r="L65" s="9"/>
    </row>
    <row r="66" spans="1:12" ht="21" customHeight="1" x14ac:dyDescent="0.3">
      <c r="A66" s="22"/>
      <c r="B66" s="28" t="s">
        <v>133</v>
      </c>
      <c r="C66" s="100">
        <v>20000</v>
      </c>
      <c r="D66" s="86"/>
      <c r="E66" s="86"/>
      <c r="F66" s="86"/>
      <c r="G66" s="86"/>
      <c r="H66" s="86"/>
      <c r="I66" s="86"/>
      <c r="J66" s="85">
        <f t="shared" si="4"/>
        <v>20000</v>
      </c>
      <c r="K66" s="30" t="s">
        <v>134</v>
      </c>
      <c r="L66" s="9"/>
    </row>
    <row r="67" spans="1:12" ht="21" customHeight="1" x14ac:dyDescent="0.3">
      <c r="A67" s="11"/>
      <c r="B67" s="7" t="s">
        <v>61</v>
      </c>
      <c r="C67" s="87"/>
      <c r="D67" s="86"/>
      <c r="E67" s="86"/>
      <c r="F67" s="86"/>
      <c r="G67" s="86"/>
      <c r="H67" s="86"/>
      <c r="I67" s="86"/>
      <c r="J67" s="85">
        <f t="shared" si="4"/>
        <v>0</v>
      </c>
      <c r="K67" s="29"/>
      <c r="L67" s="9"/>
    </row>
    <row r="68" spans="1:12" ht="21" customHeight="1" x14ac:dyDescent="0.3">
      <c r="A68" s="11"/>
      <c r="B68" s="25" t="s">
        <v>159</v>
      </c>
      <c r="C68" s="92"/>
      <c r="D68" s="90"/>
      <c r="E68" s="90"/>
      <c r="F68" s="90"/>
      <c r="G68" s="90"/>
      <c r="H68" s="90"/>
      <c r="I68" s="223">
        <f>421000-I26</f>
        <v>313000</v>
      </c>
      <c r="J68" s="147">
        <f t="shared" si="4"/>
        <v>313000</v>
      </c>
      <c r="K68" s="29" t="s">
        <v>25</v>
      </c>
      <c r="L68" s="9"/>
    </row>
    <row r="69" spans="1:12" ht="21" customHeight="1" x14ac:dyDescent="0.3">
      <c r="A69" s="11"/>
      <c r="B69" s="18" t="s">
        <v>160</v>
      </c>
      <c r="C69" s="61"/>
      <c r="D69" s="86">
        <v>40000</v>
      </c>
      <c r="E69" s="86"/>
      <c r="F69" s="86"/>
      <c r="G69" s="86"/>
      <c r="H69" s="86"/>
      <c r="I69" s="86"/>
      <c r="J69" s="85">
        <f t="shared" si="4"/>
        <v>40000</v>
      </c>
      <c r="K69" s="30" t="s">
        <v>24</v>
      </c>
      <c r="L69" s="9"/>
    </row>
    <row r="70" spans="1:12" ht="21" customHeight="1" x14ac:dyDescent="0.3">
      <c r="A70" s="11"/>
      <c r="B70" s="18" t="s">
        <v>161</v>
      </c>
      <c r="C70" s="88"/>
      <c r="D70" s="86">
        <f>27000+11860</f>
        <v>38860</v>
      </c>
      <c r="E70" s="86"/>
      <c r="F70" s="86"/>
      <c r="G70" s="86"/>
      <c r="H70" s="86"/>
      <c r="I70" s="86"/>
      <c r="J70" s="85">
        <f t="shared" si="4"/>
        <v>38860</v>
      </c>
      <c r="K70" s="30" t="s">
        <v>24</v>
      </c>
      <c r="L70" s="9"/>
    </row>
    <row r="71" spans="1:12" ht="21" customHeight="1" x14ac:dyDescent="0.3">
      <c r="A71" s="11"/>
      <c r="B71" s="18" t="s">
        <v>205</v>
      </c>
      <c r="C71" s="93"/>
      <c r="D71" s="86">
        <v>8000</v>
      </c>
      <c r="E71" s="84"/>
      <c r="F71" s="84"/>
      <c r="G71" s="84"/>
      <c r="H71" s="84"/>
      <c r="I71" s="84"/>
      <c r="J71" s="85">
        <f t="shared" si="4"/>
        <v>8000</v>
      </c>
      <c r="K71" s="30" t="s">
        <v>24</v>
      </c>
      <c r="L71" s="9"/>
    </row>
    <row r="72" spans="1:12" ht="21" customHeight="1" x14ac:dyDescent="0.3">
      <c r="A72" s="11"/>
      <c r="B72" s="18" t="s">
        <v>162</v>
      </c>
      <c r="C72" s="61"/>
      <c r="D72" s="86">
        <v>25000</v>
      </c>
      <c r="E72" s="86"/>
      <c r="F72" s="86"/>
      <c r="G72" s="86"/>
      <c r="H72" s="86"/>
      <c r="I72" s="86"/>
      <c r="J72" s="85">
        <f t="shared" si="4"/>
        <v>25000</v>
      </c>
      <c r="K72" s="30" t="s">
        <v>25</v>
      </c>
      <c r="L72" s="9"/>
    </row>
    <row r="73" spans="1:12" ht="21" customHeight="1" x14ac:dyDescent="0.3">
      <c r="A73" s="11"/>
      <c r="B73" s="20" t="s">
        <v>163</v>
      </c>
      <c r="C73" s="94">
        <v>15000</v>
      </c>
      <c r="D73" s="86">
        <v>7000</v>
      </c>
      <c r="E73" s="86"/>
      <c r="F73" s="86"/>
      <c r="G73" s="86">
        <v>27000</v>
      </c>
      <c r="H73" s="86"/>
      <c r="I73" s="86"/>
      <c r="J73" s="85">
        <f t="shared" si="4"/>
        <v>49000</v>
      </c>
      <c r="K73" s="25" t="s">
        <v>26</v>
      </c>
      <c r="L73" s="9"/>
    </row>
    <row r="74" spans="1:12" ht="21" customHeight="1" x14ac:dyDescent="0.3">
      <c r="A74" s="11"/>
      <c r="B74" s="31" t="s">
        <v>164</v>
      </c>
      <c r="C74" s="87"/>
      <c r="D74" s="90">
        <v>31000</v>
      </c>
      <c r="E74" s="90"/>
      <c r="F74" s="90"/>
      <c r="G74" s="90"/>
      <c r="H74" s="90"/>
      <c r="I74" s="90"/>
      <c r="J74" s="85">
        <f t="shared" si="4"/>
        <v>31000</v>
      </c>
      <c r="K74" s="25" t="s">
        <v>23</v>
      </c>
      <c r="L74" s="9"/>
    </row>
    <row r="75" spans="1:12" ht="21" customHeight="1" x14ac:dyDescent="0.3">
      <c r="A75" s="11"/>
      <c r="B75" s="20" t="s">
        <v>165</v>
      </c>
      <c r="C75" s="87"/>
      <c r="D75" s="86">
        <v>10000</v>
      </c>
      <c r="E75" s="86"/>
      <c r="F75" s="86"/>
      <c r="G75" s="86"/>
      <c r="H75" s="86"/>
      <c r="I75" s="86"/>
      <c r="J75" s="85">
        <f t="shared" si="4"/>
        <v>10000</v>
      </c>
      <c r="K75" s="25" t="s">
        <v>54</v>
      </c>
      <c r="L75" s="9"/>
    </row>
    <row r="76" spans="1:12" ht="21" customHeight="1" x14ac:dyDescent="0.3">
      <c r="A76" s="11"/>
      <c r="B76" s="20" t="s">
        <v>166</v>
      </c>
      <c r="C76" s="87"/>
      <c r="D76" s="86">
        <v>10000</v>
      </c>
      <c r="E76" s="86"/>
      <c r="F76" s="86"/>
      <c r="G76" s="86"/>
      <c r="H76" s="86"/>
      <c r="I76" s="86"/>
      <c r="J76" s="85">
        <f t="shared" si="4"/>
        <v>10000</v>
      </c>
      <c r="K76" s="25" t="s">
        <v>55</v>
      </c>
      <c r="L76" s="9"/>
    </row>
    <row r="77" spans="1:12" ht="21" customHeight="1" x14ac:dyDescent="0.3">
      <c r="A77" s="11"/>
      <c r="B77" s="59" t="s">
        <v>167</v>
      </c>
      <c r="C77" s="87"/>
      <c r="D77" s="90">
        <v>40000</v>
      </c>
      <c r="E77" s="90"/>
      <c r="F77" s="90"/>
      <c r="G77" s="90"/>
      <c r="H77" s="90"/>
      <c r="I77" s="90"/>
      <c r="J77" s="85">
        <f t="shared" si="4"/>
        <v>40000</v>
      </c>
      <c r="K77" s="25" t="s">
        <v>27</v>
      </c>
      <c r="L77" s="9"/>
    </row>
    <row r="78" spans="1:12" ht="21" customHeight="1" x14ac:dyDescent="0.3">
      <c r="A78" s="11"/>
      <c r="B78" s="20" t="s">
        <v>168</v>
      </c>
      <c r="C78" s="87"/>
      <c r="D78" s="86"/>
      <c r="E78" s="86"/>
      <c r="F78" s="86"/>
      <c r="G78" s="157">
        <v>300000</v>
      </c>
      <c r="H78" s="86"/>
      <c r="I78" s="86"/>
      <c r="J78" s="85">
        <f t="shared" si="4"/>
        <v>300000</v>
      </c>
      <c r="K78" s="21" t="s">
        <v>29</v>
      </c>
      <c r="L78" s="9"/>
    </row>
    <row r="79" spans="1:12" ht="21" customHeight="1" x14ac:dyDescent="0.3">
      <c r="A79" s="11"/>
      <c r="B79" s="60" t="s">
        <v>169</v>
      </c>
      <c r="C79" s="88"/>
      <c r="D79" s="86">
        <v>10000</v>
      </c>
      <c r="E79" s="86"/>
      <c r="F79" s="86"/>
      <c r="G79" s="86"/>
      <c r="H79" s="86"/>
      <c r="I79" s="86"/>
      <c r="J79" s="85">
        <f t="shared" si="4"/>
        <v>10000</v>
      </c>
      <c r="K79" s="18" t="s">
        <v>53</v>
      </c>
      <c r="L79" s="9"/>
    </row>
    <row r="80" spans="1:12" ht="21" customHeight="1" x14ac:dyDescent="0.3">
      <c r="A80" s="11"/>
      <c r="B80" s="18" t="s">
        <v>170</v>
      </c>
      <c r="C80" s="88"/>
      <c r="D80" s="86">
        <v>12000</v>
      </c>
      <c r="E80" s="86"/>
      <c r="F80" s="86"/>
      <c r="G80" s="86"/>
      <c r="H80" s="86"/>
      <c r="I80" s="86"/>
      <c r="J80" s="85">
        <f t="shared" si="4"/>
        <v>12000</v>
      </c>
      <c r="K80" s="18" t="s">
        <v>27</v>
      </c>
      <c r="L80" s="9"/>
    </row>
    <row r="81" spans="1:12" ht="21" customHeight="1" x14ac:dyDescent="0.3">
      <c r="A81" s="11"/>
      <c r="B81" s="20" t="s">
        <v>171</v>
      </c>
      <c r="C81" s="87"/>
      <c r="D81" s="90">
        <v>17000</v>
      </c>
      <c r="E81" s="90"/>
      <c r="F81" s="90"/>
      <c r="G81" s="90"/>
      <c r="H81" s="90"/>
      <c r="I81" s="90"/>
      <c r="J81" s="85">
        <f t="shared" si="4"/>
        <v>17000</v>
      </c>
      <c r="K81" s="29" t="s">
        <v>22</v>
      </c>
      <c r="L81" s="9"/>
    </row>
    <row r="82" spans="1:12" ht="21" customHeight="1" x14ac:dyDescent="0.3">
      <c r="A82" s="11"/>
      <c r="B82" s="20" t="s">
        <v>172</v>
      </c>
      <c r="C82" s="87"/>
      <c r="D82" s="86">
        <v>10000</v>
      </c>
      <c r="E82" s="86"/>
      <c r="F82" s="86"/>
      <c r="G82" s="86"/>
      <c r="H82" s="86"/>
      <c r="I82" s="86"/>
      <c r="J82" s="85">
        <f t="shared" si="4"/>
        <v>10000</v>
      </c>
      <c r="K82" s="25" t="s">
        <v>21</v>
      </c>
      <c r="L82" s="9"/>
    </row>
    <row r="83" spans="1:12" ht="21" customHeight="1" x14ac:dyDescent="0.3">
      <c r="A83" s="11"/>
      <c r="B83" s="18" t="s">
        <v>173</v>
      </c>
      <c r="C83" s="88"/>
      <c r="D83" s="86">
        <v>10000</v>
      </c>
      <c r="E83" s="86"/>
      <c r="F83" s="86"/>
      <c r="G83" s="86"/>
      <c r="H83" s="86"/>
      <c r="I83" s="86"/>
      <c r="J83" s="85">
        <f t="shared" si="4"/>
        <v>10000</v>
      </c>
      <c r="K83" s="32" t="s">
        <v>30</v>
      </c>
      <c r="L83" s="9"/>
    </row>
    <row r="84" spans="1:12" ht="21" customHeight="1" x14ac:dyDescent="0.3">
      <c r="A84" s="11"/>
      <c r="B84" s="20" t="s">
        <v>174</v>
      </c>
      <c r="C84" s="87"/>
      <c r="D84" s="95">
        <v>6000</v>
      </c>
      <c r="E84" s="95"/>
      <c r="F84" s="95"/>
      <c r="G84" s="95"/>
      <c r="H84" s="95"/>
      <c r="I84" s="95"/>
      <c r="J84" s="85">
        <f t="shared" si="4"/>
        <v>6000</v>
      </c>
      <c r="K84" s="33" t="s">
        <v>23</v>
      </c>
      <c r="L84" s="9"/>
    </row>
    <row r="85" spans="1:12" ht="21" customHeight="1" x14ac:dyDescent="0.3">
      <c r="A85" s="11"/>
      <c r="B85" s="20" t="s">
        <v>175</v>
      </c>
      <c r="C85" s="87"/>
      <c r="D85" s="90">
        <v>3000</v>
      </c>
      <c r="E85" s="90"/>
      <c r="F85" s="90"/>
      <c r="G85" s="90"/>
      <c r="H85" s="90"/>
      <c r="I85" s="90"/>
      <c r="J85" s="85">
        <f t="shared" si="4"/>
        <v>3000</v>
      </c>
      <c r="K85" s="24" t="s">
        <v>19</v>
      </c>
      <c r="L85" s="9"/>
    </row>
    <row r="86" spans="1:12" ht="21" customHeight="1" x14ac:dyDescent="0.3">
      <c r="A86" s="11"/>
      <c r="B86" s="31" t="s">
        <v>176</v>
      </c>
      <c r="C86" s="96"/>
      <c r="D86" s="97">
        <v>13000</v>
      </c>
      <c r="E86" s="97"/>
      <c r="F86" s="97"/>
      <c r="G86" s="97"/>
      <c r="H86" s="97"/>
      <c r="I86" s="97"/>
      <c r="J86" s="77">
        <v>13000</v>
      </c>
      <c r="K86" s="82" t="s">
        <v>105</v>
      </c>
      <c r="L86" s="9"/>
    </row>
    <row r="87" spans="1:12" ht="21" customHeight="1" x14ac:dyDescent="0.3">
      <c r="A87" s="11"/>
      <c r="B87" s="31" t="s">
        <v>177</v>
      </c>
      <c r="C87" s="98">
        <v>3000</v>
      </c>
      <c r="D87" s="97">
        <v>5000</v>
      </c>
      <c r="E87" s="97"/>
      <c r="F87" s="97"/>
      <c r="G87" s="97"/>
      <c r="H87" s="97"/>
      <c r="I87" s="97"/>
      <c r="J87" s="77">
        <f t="shared" si="4"/>
        <v>8000</v>
      </c>
      <c r="K87" s="5" t="s">
        <v>31</v>
      </c>
      <c r="L87" s="9"/>
    </row>
    <row r="88" spans="1:12" ht="21" customHeight="1" x14ac:dyDescent="0.3">
      <c r="A88" s="11"/>
      <c r="B88" s="31" t="s">
        <v>178</v>
      </c>
      <c r="C88" s="96"/>
      <c r="D88" s="97"/>
      <c r="E88" s="97"/>
      <c r="F88" s="97"/>
      <c r="G88" s="97"/>
      <c r="H88" s="97"/>
      <c r="I88" s="97"/>
      <c r="J88" s="77">
        <f t="shared" si="4"/>
        <v>0</v>
      </c>
      <c r="K88" s="5" t="s">
        <v>111</v>
      </c>
      <c r="L88" s="9"/>
    </row>
    <row r="89" spans="1:12" ht="21" customHeight="1" x14ac:dyDescent="0.3">
      <c r="A89" s="11"/>
      <c r="B89" s="31" t="s">
        <v>179</v>
      </c>
      <c r="C89" s="96"/>
      <c r="D89" s="97"/>
      <c r="E89" s="97"/>
      <c r="F89" s="97"/>
      <c r="G89" s="97"/>
      <c r="H89" s="97"/>
      <c r="I89" s="97"/>
      <c r="J89" s="77">
        <f t="shared" si="4"/>
        <v>0</v>
      </c>
      <c r="K89" s="5" t="s">
        <v>111</v>
      </c>
      <c r="L89" s="9"/>
    </row>
    <row r="90" spans="1:12" ht="21" customHeight="1" x14ac:dyDescent="0.3">
      <c r="A90" s="120"/>
      <c r="B90" s="171" t="s">
        <v>1</v>
      </c>
      <c r="C90" s="173">
        <f>SUM(C63:C89)</f>
        <v>68000</v>
      </c>
      <c r="D90" s="173">
        <f t="shared" ref="D90:J90" si="6">SUM(D63:D89)</f>
        <v>295860</v>
      </c>
      <c r="E90" s="173">
        <f t="shared" si="6"/>
        <v>0</v>
      </c>
      <c r="F90" s="173">
        <f t="shared" si="6"/>
        <v>0</v>
      </c>
      <c r="G90" s="173">
        <f t="shared" si="6"/>
        <v>327000</v>
      </c>
      <c r="H90" s="173">
        <f t="shared" si="6"/>
        <v>0</v>
      </c>
      <c r="I90" s="173">
        <f t="shared" si="6"/>
        <v>313000</v>
      </c>
      <c r="J90" s="173">
        <f t="shared" si="6"/>
        <v>1003860</v>
      </c>
      <c r="K90" s="167"/>
      <c r="L90" s="9"/>
    </row>
    <row r="91" spans="1:12" ht="21" customHeight="1" x14ac:dyDescent="0.3">
      <c r="A91" s="168"/>
      <c r="B91" s="172" t="s">
        <v>203</v>
      </c>
      <c r="C91" s="169">
        <f>C90+C61+C32+C30+C14</f>
        <v>697200</v>
      </c>
      <c r="D91" s="174">
        <f t="shared" ref="D91:J91" si="7">D90+D61+D32+D30+D14</f>
        <v>1879860</v>
      </c>
      <c r="E91" s="174">
        <f t="shared" si="7"/>
        <v>20000</v>
      </c>
      <c r="F91" s="174">
        <f t="shared" si="7"/>
        <v>570000</v>
      </c>
      <c r="G91" s="169">
        <f t="shared" si="7"/>
        <v>4570000</v>
      </c>
      <c r="H91" s="169">
        <f t="shared" si="7"/>
        <v>1778000</v>
      </c>
      <c r="I91" s="174">
        <f t="shared" si="7"/>
        <v>421000</v>
      </c>
      <c r="J91" s="174">
        <f t="shared" si="7"/>
        <v>9936060</v>
      </c>
      <c r="K91" s="170"/>
      <c r="L91" s="9"/>
    </row>
    <row r="92" spans="1:12" ht="20.100000000000001" customHeight="1" x14ac:dyDescent="0.3">
      <c r="C92" s="164">
        <v>697200</v>
      </c>
      <c r="D92" s="164">
        <v>1879860</v>
      </c>
      <c r="E92" s="164">
        <v>20000</v>
      </c>
      <c r="F92" s="164">
        <v>570000</v>
      </c>
      <c r="G92" s="164">
        <v>4570000</v>
      </c>
      <c r="H92" s="165">
        <v>1778000</v>
      </c>
      <c r="I92" s="164">
        <v>421000</v>
      </c>
      <c r="J92" s="163">
        <f>SUM(C92:I92)</f>
        <v>9936060</v>
      </c>
    </row>
    <row r="93" spans="1:12" ht="20.100000000000001" customHeight="1" x14ac:dyDescent="0.25">
      <c r="G93" s="175"/>
    </row>
    <row r="94" spans="1:12" ht="20.100000000000001" customHeight="1" x14ac:dyDescent="0.25">
      <c r="G94" s="175"/>
    </row>
  </sheetData>
  <mergeCells count="22">
    <mergeCell ref="A61:B61"/>
    <mergeCell ref="F4:I4"/>
    <mergeCell ref="A1:K1"/>
    <mergeCell ref="A2:K2"/>
    <mergeCell ref="A3:K3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F16:F17"/>
    <mergeCell ref="J4:J5"/>
    <mergeCell ref="K4:K5"/>
    <mergeCell ref="A4:A5"/>
    <mergeCell ref="B4:B5"/>
    <mergeCell ref="C4:C5"/>
    <mergeCell ref="D4:D5"/>
    <mergeCell ref="E4:E5"/>
  </mergeCells>
  <pageMargins left="0.11811023622047245" right="0.19685039370078741" top="0.55118110236220474" bottom="0.15748031496062992" header="0.31496062992125984" footer="0.31496062992125984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90" zoomScaleNormal="90" workbookViewId="0">
      <selection activeCell="H3" sqref="H3"/>
    </sheetView>
  </sheetViews>
  <sheetFormatPr defaultRowHeight="19.5" x14ac:dyDescent="0.3"/>
  <cols>
    <col min="1" max="1" width="4.125" style="56" customWidth="1"/>
    <col min="2" max="2" width="33.625" customWidth="1"/>
    <col min="3" max="3" width="9.625" style="54" customWidth="1"/>
    <col min="4" max="4" width="9.75" style="54" customWidth="1"/>
    <col min="5" max="5" width="10.125" style="54" customWidth="1"/>
    <col min="6" max="6" width="9.875" style="54" customWidth="1"/>
    <col min="7" max="7" width="15.25" style="55" customWidth="1"/>
    <col min="8" max="8" width="16.875" style="34" customWidth="1"/>
  </cols>
  <sheetData>
    <row r="1" spans="1:7" ht="24.95" customHeight="1" x14ac:dyDescent="0.3">
      <c r="A1" s="35"/>
      <c r="B1" s="213" t="s">
        <v>80</v>
      </c>
      <c r="C1" s="213"/>
      <c r="D1" s="213"/>
      <c r="E1" s="213"/>
      <c r="F1" s="213"/>
      <c r="G1" s="213"/>
    </row>
    <row r="2" spans="1:7" ht="21.95" customHeight="1" x14ac:dyDescent="0.3">
      <c r="A2" s="36"/>
      <c r="B2" s="214" t="s">
        <v>35</v>
      </c>
      <c r="C2" s="214"/>
      <c r="D2" s="214"/>
      <c r="E2" s="215">
        <v>350000</v>
      </c>
      <c r="F2" s="215"/>
      <c r="G2" s="215"/>
    </row>
    <row r="3" spans="1:7" ht="21.95" customHeight="1" x14ac:dyDescent="0.3">
      <c r="A3" s="36"/>
      <c r="B3" s="214" t="s">
        <v>81</v>
      </c>
      <c r="C3" s="214"/>
      <c r="D3" s="214"/>
      <c r="E3" s="215">
        <v>172000</v>
      </c>
      <c r="F3" s="215"/>
      <c r="G3" s="215"/>
    </row>
    <row r="4" spans="1:7" ht="21.95" customHeight="1" x14ac:dyDescent="0.3">
      <c r="A4" s="36"/>
      <c r="B4" s="214" t="s">
        <v>82</v>
      </c>
      <c r="C4" s="214"/>
      <c r="D4" s="214"/>
      <c r="E4" s="215">
        <v>465600</v>
      </c>
      <c r="F4" s="215"/>
      <c r="G4" s="215"/>
    </row>
    <row r="5" spans="1:7" ht="21.95" customHeight="1" x14ac:dyDescent="0.3">
      <c r="A5" s="36"/>
      <c r="B5" s="213" t="s">
        <v>1</v>
      </c>
      <c r="C5" s="213"/>
      <c r="D5" s="213"/>
      <c r="E5" s="216">
        <f>SUM(E2:G4)</f>
        <v>987600</v>
      </c>
      <c r="F5" s="216"/>
      <c r="G5" s="216"/>
    </row>
    <row r="6" spans="1:7" ht="14.1" customHeight="1" x14ac:dyDescent="0.3">
      <c r="A6" s="217"/>
      <c r="B6" s="217"/>
      <c r="C6" s="217"/>
      <c r="D6" s="217"/>
      <c r="E6" s="217"/>
      <c r="F6" s="217"/>
      <c r="G6" s="217"/>
    </row>
    <row r="7" spans="1:7" ht="24.95" customHeight="1" x14ac:dyDescent="0.3">
      <c r="A7" s="218" t="s">
        <v>83</v>
      </c>
      <c r="B7" s="218"/>
      <c r="C7" s="218"/>
      <c r="D7" s="218"/>
      <c r="E7" s="218"/>
      <c r="F7" s="218"/>
      <c r="G7" s="218"/>
    </row>
    <row r="8" spans="1:7" ht="40.5" x14ac:dyDescent="0.3">
      <c r="A8" s="37" t="s">
        <v>0</v>
      </c>
      <c r="B8" s="38" t="s">
        <v>3</v>
      </c>
      <c r="C8" s="38" t="s">
        <v>33</v>
      </c>
      <c r="D8" s="39" t="s">
        <v>34</v>
      </c>
      <c r="E8" s="39" t="s">
        <v>35</v>
      </c>
      <c r="F8" s="37" t="s">
        <v>1</v>
      </c>
      <c r="G8" s="40" t="s">
        <v>7</v>
      </c>
    </row>
    <row r="9" spans="1:7" ht="21.95" customHeight="1" x14ac:dyDescent="0.3">
      <c r="A9" s="69"/>
      <c r="B9" s="70" t="s">
        <v>60</v>
      </c>
      <c r="C9" s="71"/>
      <c r="D9" s="72"/>
      <c r="E9" s="72"/>
      <c r="F9" s="69"/>
      <c r="G9" s="73"/>
    </row>
    <row r="10" spans="1:7" ht="21.95" customHeight="1" x14ac:dyDescent="0.3">
      <c r="A10" s="41">
        <v>1</v>
      </c>
      <c r="B10" s="42" t="s">
        <v>84</v>
      </c>
      <c r="C10" s="43">
        <v>20000</v>
      </c>
      <c r="D10" s="39"/>
      <c r="E10" s="39"/>
      <c r="F10" s="44">
        <f t="shared" ref="F10:F34" si="0">SUM(C10:E10)</f>
        <v>20000</v>
      </c>
      <c r="G10" s="45" t="s">
        <v>85</v>
      </c>
    </row>
    <row r="11" spans="1:7" ht="21.95" customHeight="1" x14ac:dyDescent="0.3">
      <c r="A11" s="41">
        <v>2</v>
      </c>
      <c r="B11" s="42" t="s">
        <v>86</v>
      </c>
      <c r="C11" s="43">
        <v>20000</v>
      </c>
      <c r="D11" s="46"/>
      <c r="E11" s="46"/>
      <c r="F11" s="44">
        <f t="shared" si="0"/>
        <v>20000</v>
      </c>
      <c r="G11" s="45" t="s">
        <v>87</v>
      </c>
    </row>
    <row r="12" spans="1:7" ht="21.95" customHeight="1" x14ac:dyDescent="0.3">
      <c r="A12" s="41">
        <v>3</v>
      </c>
      <c r="B12" s="42" t="s">
        <v>88</v>
      </c>
      <c r="C12" s="43">
        <v>15000</v>
      </c>
      <c r="D12" s="46"/>
      <c r="E12" s="46"/>
      <c r="F12" s="44">
        <f t="shared" si="0"/>
        <v>15000</v>
      </c>
      <c r="G12" s="45" t="s">
        <v>89</v>
      </c>
    </row>
    <row r="13" spans="1:7" ht="21.95" customHeight="1" x14ac:dyDescent="0.3">
      <c r="A13" s="41">
        <v>4</v>
      </c>
      <c r="B13" s="42" t="s">
        <v>90</v>
      </c>
      <c r="C13" s="44">
        <v>20000</v>
      </c>
      <c r="D13" s="46"/>
      <c r="E13" s="46"/>
      <c r="F13" s="44">
        <f t="shared" si="0"/>
        <v>20000</v>
      </c>
      <c r="G13" s="45" t="s">
        <v>206</v>
      </c>
    </row>
    <row r="14" spans="1:7" ht="21.95" customHeight="1" x14ac:dyDescent="0.3">
      <c r="A14" s="41">
        <v>5</v>
      </c>
      <c r="B14" s="42" t="s">
        <v>97</v>
      </c>
      <c r="C14" s="44">
        <v>5000</v>
      </c>
      <c r="D14" s="46"/>
      <c r="E14" s="46"/>
      <c r="F14" s="44">
        <f t="shared" si="0"/>
        <v>5000</v>
      </c>
      <c r="G14" s="45" t="s">
        <v>73</v>
      </c>
    </row>
    <row r="15" spans="1:7" ht="21.95" customHeight="1" x14ac:dyDescent="0.3">
      <c r="A15" s="41">
        <v>6</v>
      </c>
      <c r="B15" s="42" t="s">
        <v>4</v>
      </c>
      <c r="C15" s="44">
        <v>20000</v>
      </c>
      <c r="D15" s="46"/>
      <c r="E15" s="46"/>
      <c r="F15" s="44">
        <f t="shared" si="0"/>
        <v>20000</v>
      </c>
      <c r="G15" s="45" t="s">
        <v>49</v>
      </c>
    </row>
    <row r="16" spans="1:7" ht="21.95" customHeight="1" x14ac:dyDescent="0.35">
      <c r="A16" s="41">
        <v>7</v>
      </c>
      <c r="B16" s="74" t="s">
        <v>114</v>
      </c>
      <c r="C16" s="44">
        <v>10000</v>
      </c>
      <c r="D16" s="46"/>
      <c r="E16" s="46"/>
      <c r="F16" s="44">
        <f t="shared" si="0"/>
        <v>10000</v>
      </c>
      <c r="G16" s="45" t="s">
        <v>115</v>
      </c>
    </row>
    <row r="17" spans="1:7" ht="21.95" customHeight="1" x14ac:dyDescent="0.3">
      <c r="A17" s="41">
        <v>8</v>
      </c>
      <c r="B17" s="42" t="s">
        <v>92</v>
      </c>
      <c r="C17" s="44">
        <v>20000</v>
      </c>
      <c r="D17" s="46"/>
      <c r="E17" s="46"/>
      <c r="F17" s="44">
        <f t="shared" si="0"/>
        <v>20000</v>
      </c>
      <c r="G17" s="45" t="s">
        <v>93</v>
      </c>
    </row>
    <row r="18" spans="1:7" ht="21.95" customHeight="1" x14ac:dyDescent="0.3">
      <c r="A18" s="41">
        <v>9</v>
      </c>
      <c r="B18" s="76" t="s">
        <v>116</v>
      </c>
      <c r="C18" s="44">
        <v>12000</v>
      </c>
      <c r="D18" s="46"/>
      <c r="E18" s="46"/>
      <c r="F18" s="44">
        <f t="shared" si="0"/>
        <v>12000</v>
      </c>
      <c r="G18" s="45" t="s">
        <v>72</v>
      </c>
    </row>
    <row r="19" spans="1:7" ht="21.95" customHeight="1" x14ac:dyDescent="0.3">
      <c r="A19" s="64"/>
      <c r="B19" s="65" t="s">
        <v>61</v>
      </c>
      <c r="C19" s="66"/>
      <c r="D19" s="67"/>
      <c r="E19" s="67"/>
      <c r="F19" s="66">
        <f t="shared" si="0"/>
        <v>0</v>
      </c>
      <c r="G19" s="68"/>
    </row>
    <row r="20" spans="1:7" ht="21.95" customHeight="1" x14ac:dyDescent="0.3">
      <c r="A20" s="41">
        <v>10</v>
      </c>
      <c r="B20" s="57" t="s">
        <v>129</v>
      </c>
      <c r="C20" s="42"/>
      <c r="D20" s="44">
        <v>40000</v>
      </c>
      <c r="E20" s="46"/>
      <c r="F20" s="44">
        <f t="shared" si="0"/>
        <v>40000</v>
      </c>
      <c r="G20" s="45" t="s">
        <v>94</v>
      </c>
    </row>
    <row r="21" spans="1:7" ht="21.95" customHeight="1" x14ac:dyDescent="0.3">
      <c r="A21" s="41">
        <v>11</v>
      </c>
      <c r="B21" s="57" t="s">
        <v>95</v>
      </c>
      <c r="C21" s="42"/>
      <c r="D21" s="44">
        <v>20000</v>
      </c>
      <c r="E21" s="46"/>
      <c r="F21" s="44">
        <f t="shared" si="0"/>
        <v>20000</v>
      </c>
      <c r="G21" s="45" t="s">
        <v>21</v>
      </c>
    </row>
    <row r="22" spans="1:7" ht="21.95" customHeight="1" x14ac:dyDescent="0.3">
      <c r="A22" s="41">
        <v>12</v>
      </c>
      <c r="B22" s="57" t="s">
        <v>104</v>
      </c>
      <c r="C22" s="42"/>
      <c r="D22" s="44">
        <v>60000</v>
      </c>
      <c r="E22" s="46"/>
      <c r="F22" s="44">
        <f t="shared" si="0"/>
        <v>60000</v>
      </c>
      <c r="G22" s="45" t="s">
        <v>12</v>
      </c>
    </row>
    <row r="23" spans="1:7" ht="21.95" customHeight="1" x14ac:dyDescent="0.3">
      <c r="A23" s="41">
        <v>13</v>
      </c>
      <c r="B23" s="58" t="s">
        <v>98</v>
      </c>
      <c r="C23" s="42"/>
      <c r="D23" s="44">
        <v>25000</v>
      </c>
      <c r="E23" s="46"/>
      <c r="F23" s="44">
        <f t="shared" si="0"/>
        <v>25000</v>
      </c>
      <c r="G23" s="47" t="s">
        <v>74</v>
      </c>
    </row>
    <row r="24" spans="1:7" ht="21.95" customHeight="1" x14ac:dyDescent="0.3">
      <c r="A24" s="41">
        <v>14</v>
      </c>
      <c r="B24" s="58" t="s">
        <v>99</v>
      </c>
      <c r="C24" s="42"/>
      <c r="D24" s="44">
        <v>25000</v>
      </c>
      <c r="E24" s="46"/>
      <c r="F24" s="44">
        <f t="shared" si="0"/>
        <v>25000</v>
      </c>
      <c r="G24" s="45" t="s">
        <v>75</v>
      </c>
    </row>
    <row r="25" spans="1:7" ht="27" customHeight="1" x14ac:dyDescent="0.3">
      <c r="A25" s="41">
        <v>15</v>
      </c>
      <c r="B25" s="58" t="s">
        <v>100</v>
      </c>
      <c r="C25" s="42"/>
      <c r="D25" s="44">
        <v>25000</v>
      </c>
      <c r="E25" s="46"/>
      <c r="F25" s="44">
        <f t="shared" si="0"/>
        <v>25000</v>
      </c>
      <c r="G25" s="75" t="s">
        <v>107</v>
      </c>
    </row>
    <row r="26" spans="1:7" ht="21.95" customHeight="1" x14ac:dyDescent="0.3">
      <c r="A26" s="41">
        <v>16</v>
      </c>
      <c r="B26" s="58" t="s">
        <v>101</v>
      </c>
      <c r="C26" s="42"/>
      <c r="D26" s="46">
        <v>25000</v>
      </c>
      <c r="E26" s="46"/>
      <c r="F26" s="44">
        <f t="shared" si="0"/>
        <v>25000</v>
      </c>
      <c r="G26" s="45" t="s">
        <v>76</v>
      </c>
    </row>
    <row r="27" spans="1:7" ht="21.95" customHeight="1" x14ac:dyDescent="0.3">
      <c r="A27" s="41">
        <v>17</v>
      </c>
      <c r="B27" s="58" t="s">
        <v>102</v>
      </c>
      <c r="C27" s="42"/>
      <c r="D27" s="46">
        <v>25000</v>
      </c>
      <c r="E27" s="46"/>
      <c r="F27" s="44">
        <f t="shared" si="0"/>
        <v>25000</v>
      </c>
      <c r="G27" s="45" t="s">
        <v>91</v>
      </c>
    </row>
    <row r="28" spans="1:7" ht="21.95" customHeight="1" x14ac:dyDescent="0.3">
      <c r="A28" s="41">
        <v>18</v>
      </c>
      <c r="B28" s="58" t="s">
        <v>103</v>
      </c>
      <c r="C28" s="42"/>
      <c r="D28" s="46">
        <v>25000</v>
      </c>
      <c r="E28" s="46"/>
      <c r="F28" s="44">
        <f t="shared" si="0"/>
        <v>25000</v>
      </c>
      <c r="G28" s="45" t="s">
        <v>10</v>
      </c>
    </row>
    <row r="29" spans="1:7" ht="21.95" customHeight="1" x14ac:dyDescent="0.3">
      <c r="A29" s="41">
        <v>19</v>
      </c>
      <c r="B29" s="57" t="s">
        <v>130</v>
      </c>
      <c r="C29" s="44"/>
      <c r="D29" s="44">
        <v>39000</v>
      </c>
      <c r="E29" s="44"/>
      <c r="F29" s="44">
        <f t="shared" si="0"/>
        <v>39000</v>
      </c>
      <c r="G29" s="44" t="s">
        <v>105</v>
      </c>
    </row>
    <row r="30" spans="1:7" ht="21.95" customHeight="1" x14ac:dyDescent="0.3">
      <c r="A30" s="41">
        <v>20</v>
      </c>
      <c r="B30" s="57" t="s">
        <v>96</v>
      </c>
      <c r="C30" s="44"/>
      <c r="D30" s="44">
        <v>70000</v>
      </c>
      <c r="E30" s="44"/>
      <c r="F30" s="44">
        <f t="shared" si="0"/>
        <v>70000</v>
      </c>
      <c r="G30" s="44" t="s">
        <v>106</v>
      </c>
    </row>
    <row r="31" spans="1:7" ht="21.95" customHeight="1" x14ac:dyDescent="0.3">
      <c r="A31" s="41">
        <v>21</v>
      </c>
      <c r="B31" s="57" t="s">
        <v>63</v>
      </c>
      <c r="C31" s="44">
        <v>10000</v>
      </c>
      <c r="D31" s="44">
        <v>20000</v>
      </c>
      <c r="E31" s="44"/>
      <c r="F31" s="44">
        <f t="shared" si="0"/>
        <v>30000</v>
      </c>
      <c r="G31" s="44" t="s">
        <v>108</v>
      </c>
    </row>
    <row r="32" spans="1:7" ht="21.95" customHeight="1" x14ac:dyDescent="0.3">
      <c r="A32" s="41">
        <v>22</v>
      </c>
      <c r="B32" s="57" t="s">
        <v>6</v>
      </c>
      <c r="C32" s="44"/>
      <c r="D32" s="44">
        <v>50000</v>
      </c>
      <c r="E32" s="44">
        <v>70000</v>
      </c>
      <c r="F32" s="44">
        <f t="shared" si="0"/>
        <v>120000</v>
      </c>
      <c r="G32" s="44" t="s">
        <v>27</v>
      </c>
    </row>
    <row r="33" spans="1:7" ht="21.95" customHeight="1" x14ac:dyDescent="0.3">
      <c r="A33" s="41">
        <v>23</v>
      </c>
      <c r="B33" s="57" t="s">
        <v>5</v>
      </c>
      <c r="C33" s="44">
        <v>20000</v>
      </c>
      <c r="D33" s="44">
        <v>16600</v>
      </c>
      <c r="E33" s="44">
        <v>280000</v>
      </c>
      <c r="F33" s="44">
        <f t="shared" si="0"/>
        <v>316600</v>
      </c>
      <c r="G33" s="44" t="s">
        <v>109</v>
      </c>
    </row>
    <row r="34" spans="1:7" ht="21.95" customHeight="1" x14ac:dyDescent="0.3">
      <c r="A34" s="212" t="s">
        <v>1</v>
      </c>
      <c r="B34" s="212"/>
      <c r="C34" s="48">
        <f>SUM(C10:C33)</f>
        <v>172000</v>
      </c>
      <c r="D34" s="48">
        <f>SUM(D10:D33)</f>
        <v>465600</v>
      </c>
      <c r="E34" s="48">
        <f>SUM(E10:E33)</f>
        <v>350000</v>
      </c>
      <c r="F34" s="144">
        <f t="shared" si="0"/>
        <v>987600</v>
      </c>
      <c r="G34" s="45"/>
    </row>
    <row r="35" spans="1:7" x14ac:dyDescent="0.3">
      <c r="A35" s="49"/>
      <c r="B35" s="50"/>
      <c r="C35" s="51"/>
      <c r="D35" s="51"/>
      <c r="E35" s="51"/>
      <c r="F35" s="51"/>
      <c r="G35" s="52"/>
    </row>
    <row r="36" spans="1:7" x14ac:dyDescent="0.3">
      <c r="A36" s="49"/>
      <c r="B36" s="50"/>
      <c r="C36" s="51"/>
      <c r="D36" s="51"/>
      <c r="E36" s="51"/>
      <c r="F36" s="51"/>
      <c r="G36" s="52"/>
    </row>
    <row r="37" spans="1:7" ht="20.25" x14ac:dyDescent="0.3">
      <c r="A37" s="53"/>
    </row>
  </sheetData>
  <mergeCells count="12">
    <mergeCell ref="A34:B34"/>
    <mergeCell ref="B1:G1"/>
    <mergeCell ref="B2:D2"/>
    <mergeCell ref="E2:G2"/>
    <mergeCell ref="B3:D3"/>
    <mergeCell ref="E3:G3"/>
    <mergeCell ref="B4:D4"/>
    <mergeCell ref="E4:G4"/>
    <mergeCell ref="B5:D5"/>
    <mergeCell ref="E5:G5"/>
    <mergeCell ref="A6:G6"/>
    <mergeCell ref="A7:G7"/>
  </mergeCells>
  <pageMargins left="0" right="0" top="0.44791666666666669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สรุปงบ</vt:lpstr>
      <vt:lpstr>Sheet2</vt:lpstr>
      <vt:lpstr>กิจกรรมพัฒนาผู้เรียน 66</vt:lpstr>
      <vt:lpstr>Sheet2!Print_Titles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นิตยา แสนใจกล้า</dc:creator>
  <cp:lastModifiedBy>PC</cp:lastModifiedBy>
  <cp:lastPrinted>2023-05-18T08:09:43Z</cp:lastPrinted>
  <dcterms:created xsi:type="dcterms:W3CDTF">2023-03-19T12:01:30Z</dcterms:created>
  <dcterms:modified xsi:type="dcterms:W3CDTF">2023-05-23T04:56:27Z</dcterms:modified>
</cp:coreProperties>
</file>